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wa\Documents\RMMZ\"/>
    </mc:Choice>
  </mc:AlternateContent>
  <xr:revisionPtr revIDLastSave="0" documentId="13_ncr:1_{DE762663-1E4D-4A27-B72F-040AF52DD248}" xr6:coauthVersionLast="45" xr6:coauthVersionMax="45" xr10:uidLastSave="{00000000-0000-0000-0000-000000000000}"/>
  <bookViews>
    <workbookView xWindow="-120" yWindow="-15480" windowWidth="19440" windowHeight="15600" xr2:uid="{432CD7F9-72BA-49A2-BAAA-127B4781E7FC}"/>
  </bookViews>
  <sheets>
    <sheet name="経験値計算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H3" i="1"/>
  <c r="F3" i="1"/>
  <c r="E3" i="1" s="1"/>
  <c r="E2" i="1"/>
  <c r="H4" i="1" l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H5" i="1" l="1"/>
  <c r="G3" i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3" i="1"/>
  <c r="H6" i="1" l="1"/>
  <c r="G4" i="1"/>
  <c r="J5" i="1"/>
  <c r="J9" i="1"/>
  <c r="J13" i="1"/>
  <c r="J22" i="1"/>
  <c r="J15" i="1"/>
  <c r="J23" i="1"/>
  <c r="J16" i="1"/>
  <c r="J27" i="1"/>
  <c r="J6" i="1"/>
  <c r="J3" i="1"/>
  <c r="J2" i="1"/>
  <c r="J7" i="1"/>
  <c r="J30" i="1"/>
  <c r="J17" i="1"/>
  <c r="J10" i="1"/>
  <c r="J40" i="1"/>
  <c r="J11" i="1"/>
  <c r="J26" i="1"/>
  <c r="J36" i="1"/>
  <c r="J14" i="1"/>
  <c r="J31" i="1"/>
  <c r="J28" i="1"/>
  <c r="J18" i="1"/>
  <c r="J25" i="1"/>
  <c r="J21" i="1"/>
  <c r="J12" i="1"/>
  <c r="J19" i="1"/>
  <c r="J32" i="1"/>
  <c r="J39" i="1"/>
  <c r="J4" i="1"/>
  <c r="J8" i="1"/>
  <c r="J38" i="1"/>
  <c r="J29" i="1"/>
  <c r="J24" i="1"/>
  <c r="J20" i="1"/>
  <c r="J41" i="1"/>
  <c r="J37" i="1"/>
  <c r="J35" i="1"/>
  <c r="J34" i="1"/>
  <c r="J33" i="1"/>
  <c r="H7" i="1" l="1"/>
  <c r="G5" i="1"/>
  <c r="J42" i="1"/>
  <c r="J43" i="1"/>
  <c r="H8" i="1" l="1"/>
  <c r="G6" i="1"/>
  <c r="J44" i="1"/>
  <c r="H9" i="1" l="1"/>
  <c r="G7" i="1"/>
  <c r="J45" i="1"/>
  <c r="H10" i="1" l="1"/>
  <c r="G8" i="1"/>
  <c r="J46" i="1"/>
  <c r="H11" i="1" l="1"/>
  <c r="G9" i="1"/>
  <c r="J47" i="1"/>
  <c r="H12" i="1" l="1"/>
  <c r="G10" i="1"/>
  <c r="J48" i="1"/>
  <c r="H13" i="1" l="1"/>
  <c r="G11" i="1"/>
  <c r="J49" i="1"/>
  <c r="H14" i="1" l="1"/>
  <c r="G12" i="1"/>
  <c r="J50" i="1"/>
  <c r="H15" i="1" l="1"/>
  <c r="G13" i="1"/>
  <c r="J51" i="1"/>
  <c r="H16" i="1" l="1"/>
  <c r="G14" i="1"/>
  <c r="J52" i="1"/>
  <c r="H17" i="1" l="1"/>
  <c r="G15" i="1"/>
  <c r="J53" i="1"/>
  <c r="H18" i="1" l="1"/>
  <c r="G16" i="1"/>
  <c r="J54" i="1"/>
  <c r="H19" i="1" l="1"/>
  <c r="G17" i="1"/>
  <c r="J55" i="1"/>
  <c r="H20" i="1" l="1"/>
  <c r="G18" i="1"/>
  <c r="J56" i="1"/>
  <c r="H21" i="1" l="1"/>
  <c r="G19" i="1"/>
  <c r="J57" i="1"/>
  <c r="H22" i="1" l="1"/>
  <c r="G20" i="1"/>
  <c r="J58" i="1"/>
  <c r="H23" i="1" l="1"/>
  <c r="G21" i="1"/>
  <c r="J59" i="1"/>
  <c r="H24" i="1" l="1"/>
  <c r="G22" i="1"/>
  <c r="J60" i="1"/>
  <c r="H25" i="1" l="1"/>
  <c r="G23" i="1"/>
  <c r="J61" i="1"/>
  <c r="H26" i="1" l="1"/>
  <c r="G24" i="1"/>
  <c r="J62" i="1"/>
  <c r="H27" i="1" l="1"/>
  <c r="G25" i="1"/>
  <c r="J63" i="1"/>
  <c r="H28" i="1" l="1"/>
  <c r="G26" i="1"/>
  <c r="J64" i="1"/>
  <c r="H29" i="1" l="1"/>
  <c r="G27" i="1"/>
  <c r="J65" i="1"/>
  <c r="H30" i="1" l="1"/>
  <c r="G28" i="1"/>
  <c r="J66" i="1"/>
  <c r="H31" i="1" l="1"/>
  <c r="G29" i="1"/>
  <c r="J67" i="1"/>
  <c r="H32" i="1" l="1"/>
  <c r="G30" i="1"/>
  <c r="J68" i="1"/>
  <c r="H33" i="1" l="1"/>
  <c r="G31" i="1"/>
  <c r="J69" i="1"/>
  <c r="H34" i="1" l="1"/>
  <c r="G32" i="1"/>
  <c r="J70" i="1"/>
  <c r="H35" i="1" l="1"/>
  <c r="G33" i="1"/>
  <c r="J71" i="1"/>
  <c r="H36" i="1" l="1"/>
  <c r="G34" i="1"/>
  <c r="J72" i="1"/>
  <c r="H37" i="1" l="1"/>
  <c r="G35" i="1"/>
  <c r="J73" i="1"/>
  <c r="H38" i="1" l="1"/>
  <c r="G36" i="1"/>
  <c r="J74" i="1"/>
  <c r="H39" i="1" l="1"/>
  <c r="G37" i="1"/>
  <c r="J75" i="1"/>
  <c r="H40" i="1" l="1"/>
  <c r="G38" i="1"/>
  <c r="J76" i="1"/>
  <c r="H41" i="1" l="1"/>
  <c r="G39" i="1"/>
  <c r="J77" i="1"/>
  <c r="H42" i="1" l="1"/>
  <c r="G40" i="1"/>
  <c r="J78" i="1"/>
  <c r="H43" i="1" l="1"/>
  <c r="G41" i="1"/>
  <c r="J79" i="1"/>
  <c r="H44" i="1" l="1"/>
  <c r="G42" i="1"/>
  <c r="J80" i="1"/>
  <c r="H45" i="1" l="1"/>
  <c r="G43" i="1"/>
  <c r="J81" i="1"/>
  <c r="H46" i="1" l="1"/>
  <c r="G44" i="1"/>
  <c r="J82" i="1"/>
  <c r="H47" i="1" l="1"/>
  <c r="G45" i="1"/>
  <c r="J83" i="1"/>
  <c r="H48" i="1" l="1"/>
  <c r="G46" i="1"/>
  <c r="J84" i="1"/>
  <c r="H49" i="1" l="1"/>
  <c r="G47" i="1"/>
  <c r="J85" i="1"/>
  <c r="H50" i="1" l="1"/>
  <c r="G48" i="1"/>
  <c r="J86" i="1"/>
  <c r="H51" i="1" l="1"/>
  <c r="G49" i="1"/>
  <c r="J87" i="1"/>
  <c r="H52" i="1" l="1"/>
  <c r="G50" i="1"/>
  <c r="J88" i="1"/>
  <c r="H53" i="1" l="1"/>
  <c r="G51" i="1"/>
  <c r="J89" i="1"/>
  <c r="H54" i="1" l="1"/>
  <c r="G52" i="1"/>
  <c r="J90" i="1"/>
  <c r="H55" i="1" l="1"/>
  <c r="G53" i="1"/>
  <c r="J91" i="1"/>
  <c r="H56" i="1" l="1"/>
  <c r="G54" i="1"/>
  <c r="J92" i="1"/>
  <c r="H57" i="1" l="1"/>
  <c r="G55" i="1"/>
  <c r="J93" i="1"/>
  <c r="H58" i="1" l="1"/>
  <c r="G56" i="1"/>
  <c r="J94" i="1"/>
  <c r="H59" i="1" l="1"/>
  <c r="G57" i="1"/>
  <c r="J95" i="1"/>
  <c r="H60" i="1" l="1"/>
  <c r="G58" i="1"/>
  <c r="J96" i="1"/>
  <c r="H61" i="1" l="1"/>
  <c r="G59" i="1"/>
  <c r="J97" i="1"/>
  <c r="H62" i="1" l="1"/>
  <c r="G60" i="1"/>
  <c r="J98" i="1"/>
  <c r="H63" i="1" l="1"/>
  <c r="G61" i="1"/>
  <c r="J99" i="1"/>
  <c r="H64" i="1" l="1"/>
  <c r="G62" i="1"/>
  <c r="H65" i="1" l="1"/>
  <c r="G63" i="1"/>
  <c r="H66" i="1" l="1"/>
  <c r="G64" i="1"/>
  <c r="H67" i="1" l="1"/>
  <c r="G65" i="1"/>
  <c r="H68" i="1" l="1"/>
  <c r="G66" i="1"/>
  <c r="H69" i="1" l="1"/>
  <c r="G67" i="1"/>
  <c r="H70" i="1" l="1"/>
  <c r="G68" i="1"/>
  <c r="H71" i="1" l="1"/>
  <c r="G69" i="1"/>
  <c r="H72" i="1" l="1"/>
  <c r="G70" i="1"/>
  <c r="H73" i="1" l="1"/>
  <c r="G71" i="1"/>
  <c r="H74" i="1" l="1"/>
  <c r="G72" i="1"/>
  <c r="H75" i="1" l="1"/>
  <c r="G73" i="1"/>
  <c r="H76" i="1" l="1"/>
  <c r="G74" i="1"/>
  <c r="H77" i="1" l="1"/>
  <c r="G75" i="1"/>
  <c r="H78" i="1" l="1"/>
  <c r="G76" i="1"/>
  <c r="H79" i="1" l="1"/>
  <c r="G77" i="1"/>
  <c r="H80" i="1" l="1"/>
  <c r="G78" i="1"/>
  <c r="H81" i="1" l="1"/>
  <c r="G79" i="1"/>
  <c r="H82" i="1" l="1"/>
  <c r="G80" i="1"/>
  <c r="H83" i="1" l="1"/>
  <c r="G81" i="1"/>
  <c r="H84" i="1" l="1"/>
  <c r="G82" i="1"/>
  <c r="H85" i="1" l="1"/>
  <c r="G83" i="1"/>
  <c r="H86" i="1" l="1"/>
  <c r="G84" i="1"/>
  <c r="H87" i="1" l="1"/>
  <c r="G85" i="1"/>
  <c r="H88" i="1" l="1"/>
  <c r="G86" i="1"/>
  <c r="H89" i="1" l="1"/>
  <c r="G87" i="1"/>
  <c r="H90" i="1" l="1"/>
  <c r="G88" i="1"/>
  <c r="H91" i="1" l="1"/>
  <c r="G89" i="1"/>
  <c r="H92" i="1" l="1"/>
  <c r="G90" i="1"/>
  <c r="H93" i="1" l="1"/>
  <c r="G91" i="1"/>
  <c r="H94" i="1" l="1"/>
  <c r="G92" i="1"/>
  <c r="H95" i="1" l="1"/>
  <c r="G93" i="1"/>
  <c r="H96" i="1" l="1"/>
  <c r="G94" i="1"/>
  <c r="H97" i="1" l="1"/>
  <c r="G95" i="1"/>
  <c r="H98" i="1" l="1"/>
  <c r="G96" i="1"/>
  <c r="H99" i="1" l="1"/>
  <c r="G97" i="1"/>
  <c r="H100" i="1" l="1"/>
  <c r="G99" i="1" s="1"/>
  <c r="G98" i="1"/>
</calcChain>
</file>

<file path=xl/sharedStrings.xml><?xml version="1.0" encoding="utf-8"?>
<sst xmlns="http://schemas.openxmlformats.org/spreadsheetml/2006/main" count="27" uniqueCount="27">
  <si>
    <t>基本値</t>
    <rPh sb="0" eb="2">
      <t>キホン</t>
    </rPh>
    <rPh sb="2" eb="3">
      <t>チ</t>
    </rPh>
    <phoneticPr fontId="3"/>
  </si>
  <si>
    <t>Lv</t>
    <phoneticPr fontId="3"/>
  </si>
  <si>
    <t>次Lvまで</t>
    <rPh sb="0" eb="1">
      <t>ツギ</t>
    </rPh>
    <phoneticPr fontId="3"/>
  </si>
  <si>
    <t>累積経験値</t>
    <rPh sb="0" eb="5">
      <t>ルイセキケイケンチ</t>
    </rPh>
    <phoneticPr fontId="3"/>
  </si>
  <si>
    <t>戦闘回数</t>
    <rPh sb="0" eb="2">
      <t>セントウ</t>
    </rPh>
    <rPh sb="2" eb="4">
      <t>カイスウ</t>
    </rPh>
    <phoneticPr fontId="3"/>
  </si>
  <si>
    <t>平均経験値</t>
    <rPh sb="0" eb="2">
      <t>ヘイキン</t>
    </rPh>
    <rPh sb="2" eb="5">
      <t>ケイケンチ</t>
    </rPh>
    <phoneticPr fontId="3"/>
  </si>
  <si>
    <t>補正値</t>
    <rPh sb="0" eb="3">
      <t>ホセイチ</t>
    </rPh>
    <phoneticPr fontId="3"/>
  </si>
  <si>
    <t>増加度B</t>
    <rPh sb="0" eb="2">
      <t>ゾウカ</t>
    </rPh>
    <rPh sb="2" eb="3">
      <t>ド</t>
    </rPh>
    <phoneticPr fontId="3"/>
  </si>
  <si>
    <t>平均敵数</t>
    <rPh sb="0" eb="2">
      <t>ヘイキン</t>
    </rPh>
    <rPh sb="2" eb="3">
      <t>テキ</t>
    </rPh>
    <rPh sb="3" eb="4">
      <t>スウ</t>
    </rPh>
    <phoneticPr fontId="3"/>
  </si>
  <si>
    <t>Author</t>
    <phoneticPr fontId="3"/>
  </si>
  <si>
    <t>panda (werepanda.jp)</t>
    <phoneticPr fontId="3"/>
  </si>
  <si>
    <t>URL</t>
    <phoneticPr fontId="3"/>
  </si>
  <si>
    <t>http://www.werepanda.jp/</t>
    <phoneticPr fontId="3"/>
  </si>
  <si>
    <t>Version</t>
    <phoneticPr fontId="3"/>
  </si>
  <si>
    <t>Modified</t>
    <phoneticPr fontId="3"/>
  </si>
  <si>
    <t>対象</t>
    <rPh sb="0" eb="2">
      <t>タイショウ</t>
    </rPh>
    <phoneticPr fontId="3"/>
  </si>
  <si>
    <t>使い方</t>
    <rPh sb="0" eb="1">
      <t>ツカ</t>
    </rPh>
    <rPh sb="2" eb="3">
      <t>カタ</t>
    </rPh>
    <phoneticPr fontId="3"/>
  </si>
  <si>
    <t>2. 各レベルで必要な経験値と累積経験値が算出されます。</t>
    <rPh sb="3" eb="4">
      <t>カク</t>
    </rPh>
    <rPh sb="8" eb="10">
      <t>ヒツヨウ</t>
    </rPh>
    <rPh sb="11" eb="14">
      <t>ケイケンチ</t>
    </rPh>
    <rPh sb="15" eb="20">
      <t>ルイセキケイケンチ</t>
    </rPh>
    <rPh sb="21" eb="23">
      <t>サンシュツ</t>
    </rPh>
    <phoneticPr fontId="3"/>
  </si>
  <si>
    <t>3. 1回の戦闘で出現する「平均敵数」を入力します。</t>
    <rPh sb="4" eb="5">
      <t>カイ</t>
    </rPh>
    <rPh sb="6" eb="8">
      <t>セントウ</t>
    </rPh>
    <rPh sb="9" eb="11">
      <t>シュツゲン</t>
    </rPh>
    <rPh sb="14" eb="18">
      <t>ヘイキンテキスウ</t>
    </rPh>
    <rPh sb="20" eb="22">
      <t>ニュウリョク</t>
    </rPh>
    <phoneticPr fontId="3"/>
  </si>
  <si>
    <t>4. 次のレベルまでに必要な「戦闘回数」を入力します。</t>
    <rPh sb="3" eb="4">
      <t>ツギ</t>
    </rPh>
    <rPh sb="11" eb="13">
      <t>ヒツヨウ</t>
    </rPh>
    <rPh sb="15" eb="17">
      <t>セントウ</t>
    </rPh>
    <rPh sb="17" eb="19">
      <t>カイスウ</t>
    </rPh>
    <rPh sb="21" eb="23">
      <t>ニュウリョク</t>
    </rPh>
    <phoneticPr fontId="3"/>
  </si>
  <si>
    <t>5. 各レベル帯で敵1体に設定すべき獲得経験値の目安が算出されます。</t>
    <rPh sb="3" eb="4">
      <t>カク</t>
    </rPh>
    <rPh sb="7" eb="8">
      <t>タイ</t>
    </rPh>
    <rPh sb="9" eb="10">
      <t>テキ</t>
    </rPh>
    <rPh sb="11" eb="12">
      <t>タイ</t>
    </rPh>
    <rPh sb="13" eb="15">
      <t>セッテイ</t>
    </rPh>
    <rPh sb="18" eb="20">
      <t>カクトク</t>
    </rPh>
    <rPh sb="20" eb="23">
      <t>ケイケンチ</t>
    </rPh>
    <rPh sb="24" eb="26">
      <t>メヤス</t>
    </rPh>
    <rPh sb="27" eb="29">
      <t>サンシュツ</t>
    </rPh>
    <phoneticPr fontId="3"/>
  </si>
  <si>
    <t>1.0.1</t>
    <phoneticPr fontId="3"/>
  </si>
  <si>
    <t>RPGツクールVX（VX Ace、MV、MZは対象外です）</t>
    <rPh sb="23" eb="26">
      <t>タイショウガイ</t>
    </rPh>
    <phoneticPr fontId="3"/>
  </si>
  <si>
    <t>1. 「基本値」と「増加度」を入力します。</t>
    <rPh sb="4" eb="6">
      <t>キホン</t>
    </rPh>
    <rPh sb="6" eb="7">
      <t>チ</t>
    </rPh>
    <rPh sb="10" eb="12">
      <t>ゾウカ</t>
    </rPh>
    <rPh sb="12" eb="13">
      <t>ド</t>
    </rPh>
    <rPh sb="15" eb="17">
      <t>ニュウリョク</t>
    </rPh>
    <phoneticPr fontId="3"/>
  </si>
  <si>
    <t>増加度</t>
    <rPh sb="0" eb="2">
      <t>ゾウカ</t>
    </rPh>
    <rPh sb="2" eb="3">
      <t>ド</t>
    </rPh>
    <phoneticPr fontId="3"/>
  </si>
  <si>
    <t>増加倍率</t>
    <rPh sb="0" eb="2">
      <t>ゾウカ</t>
    </rPh>
    <rPh sb="2" eb="4">
      <t>バイリツ</t>
    </rPh>
    <phoneticPr fontId="3"/>
  </si>
  <si>
    <t>増加量</t>
    <rPh sb="0" eb="2">
      <t>ゾウカ</t>
    </rPh>
    <rPh sb="2" eb="3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</si>
</sst>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yyyy\-mm\-dd"/>
    <numFmt numFmtId="178" formatCode="#,##0.000000;[Red]\-#,##0.000000"/>
  </numFmts>
  <fonts count="6" x14ac:knownFonts="1">
    <font>
      <sz val="9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9"/>
      <color theme="1"/>
      <name val="Meiryo UI"/>
      <family val="3"/>
      <charset val="128"/>
    </font>
    <font>
      <sz val="6"/>
      <name val="MS UI Gothic"/>
      <family val="3"/>
      <charset val="128"/>
    </font>
    <font>
      <u/>
      <sz val="9"/>
      <color theme="10"/>
      <name val="MS UI Gothic"/>
      <family val="3"/>
      <charset val="128"/>
    </font>
    <font>
      <u/>
      <sz val="9"/>
      <color rgb="FF0000FF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2" borderId="0" xfId="0" applyFont="1" applyFill="1">
      <alignment vertical="center"/>
    </xf>
    <xf numFmtId="38" fontId="2" fillId="2" borderId="0" xfId="1" applyFont="1" applyFill="1">
      <alignment vertical="center"/>
    </xf>
    <xf numFmtId="176" fontId="2" fillId="2" borderId="0" xfId="1" applyNumberFormat="1" applyFont="1" applyFill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1" xfId="0" applyFont="1" applyFill="1" applyBorder="1">
      <alignment vertical="center"/>
    </xf>
    <xf numFmtId="38" fontId="2" fillId="2" borderId="11" xfId="1" applyFont="1" applyFill="1" applyBorder="1">
      <alignment vertical="center"/>
    </xf>
    <xf numFmtId="176" fontId="2" fillId="2" borderId="2" xfId="1" applyNumberFormat="1" applyFont="1" applyFill="1" applyBorder="1">
      <alignment vertical="center"/>
    </xf>
    <xf numFmtId="38" fontId="2" fillId="2" borderId="12" xfId="1" applyFont="1" applyFill="1" applyBorder="1">
      <alignment vertical="center"/>
    </xf>
    <xf numFmtId="176" fontId="2" fillId="2" borderId="3" xfId="1" applyNumberFormat="1" applyFont="1" applyFill="1" applyBorder="1">
      <alignment vertical="center"/>
    </xf>
    <xf numFmtId="38" fontId="2" fillId="2" borderId="13" xfId="1" applyFont="1" applyFill="1" applyBorder="1">
      <alignment vertical="center"/>
    </xf>
    <xf numFmtId="176" fontId="2" fillId="2" borderId="4" xfId="1" applyNumberFormat="1" applyFont="1" applyFill="1" applyBorder="1">
      <alignment vertical="center"/>
    </xf>
    <xf numFmtId="38" fontId="2" fillId="3" borderId="14" xfId="1" applyFont="1" applyFill="1" applyBorder="1" applyAlignment="1">
      <alignment horizontal="center" vertical="center"/>
    </xf>
    <xf numFmtId="176" fontId="2" fillId="3" borderId="15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8" fontId="2" fillId="4" borderId="11" xfId="1" applyFont="1" applyFill="1" applyBorder="1">
      <alignment vertical="center"/>
    </xf>
    <xf numFmtId="38" fontId="2" fillId="4" borderId="12" xfId="1" applyFont="1" applyFill="1" applyBorder="1">
      <alignment vertical="center"/>
    </xf>
    <xf numFmtId="38" fontId="2" fillId="4" borderId="13" xfId="1" applyFont="1" applyFill="1" applyBorder="1">
      <alignment vertical="center"/>
    </xf>
    <xf numFmtId="177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178" fontId="2" fillId="3" borderId="14" xfId="1" applyNumberFormat="1" applyFont="1" applyFill="1" applyBorder="1" applyAlignment="1">
      <alignment horizontal="center" vertical="center"/>
    </xf>
    <xf numFmtId="178" fontId="2" fillId="2" borderId="11" xfId="1" applyNumberFormat="1" applyFont="1" applyFill="1" applyBorder="1">
      <alignment vertical="center"/>
    </xf>
    <xf numFmtId="178" fontId="2" fillId="2" borderId="12" xfId="1" applyNumberFormat="1" applyFont="1" applyFill="1" applyBorder="1">
      <alignment vertical="center"/>
    </xf>
    <xf numFmtId="178" fontId="2" fillId="2" borderId="13" xfId="1" applyNumberFormat="1" applyFont="1" applyFill="1" applyBorder="1">
      <alignment vertical="center"/>
    </xf>
    <xf numFmtId="178" fontId="2" fillId="2" borderId="0" xfId="1" applyNumberFormat="1" applyFont="1" applyFill="1">
      <alignment vertical="center"/>
    </xf>
    <xf numFmtId="176" fontId="2" fillId="3" borderId="16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>
      <alignment vertical="center"/>
    </xf>
    <xf numFmtId="176" fontId="2" fillId="2" borderId="18" xfId="0" applyNumberFormat="1" applyFont="1" applyFill="1" applyBorder="1">
      <alignment vertical="center"/>
    </xf>
    <xf numFmtId="176" fontId="2" fillId="2" borderId="19" xfId="0" applyNumberFormat="1" applyFont="1" applyFill="1" applyBorder="1">
      <alignment vertical="center"/>
    </xf>
    <xf numFmtId="176" fontId="2" fillId="2" borderId="0" xfId="0" applyNumberFormat="1" applyFont="1" applyFill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repanda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6C5BA-1FF2-4BA9-AB2D-0544AB8F715B}">
  <dimension ref="A1:M100"/>
  <sheetViews>
    <sheetView tabSelected="1" workbookViewId="0">
      <selection activeCell="B1" sqref="B1"/>
    </sheetView>
  </sheetViews>
  <sheetFormatPr defaultRowHeight="12" x14ac:dyDescent="0.15"/>
  <cols>
    <col min="1" max="1" width="9.33203125" style="1"/>
    <col min="2" max="2" width="5.5" style="1" bestFit="1" customWidth="1"/>
    <col min="3" max="3" width="4" style="1" customWidth="1"/>
    <col min="4" max="4" width="4.33203125" style="1" bestFit="1" customWidth="1"/>
    <col min="5" max="5" width="12.1640625" style="40" customWidth="1"/>
    <col min="6" max="6" width="12.1640625" style="35" bestFit="1" customWidth="1"/>
    <col min="7" max="8" width="12.1640625" style="2" bestFit="1" customWidth="1"/>
    <col min="9" max="9" width="12.1640625" style="2" customWidth="1"/>
    <col min="10" max="10" width="12.1640625" style="3" customWidth="1"/>
    <col min="11" max="11" width="4" style="1" customWidth="1"/>
    <col min="12" max="12" width="10" style="1" bestFit="1" customWidth="1"/>
    <col min="13" max="13" width="71.33203125" style="1" bestFit="1" customWidth="1"/>
    <col min="14" max="16384" width="9.33203125" style="1"/>
  </cols>
  <sheetData>
    <row r="1" spans="1:13" x14ac:dyDescent="0.15">
      <c r="A1" s="7" t="s">
        <v>0</v>
      </c>
      <c r="B1" s="11">
        <v>30</v>
      </c>
      <c r="D1" s="22" t="s">
        <v>1</v>
      </c>
      <c r="E1" s="36" t="s">
        <v>26</v>
      </c>
      <c r="F1" s="31" t="s">
        <v>25</v>
      </c>
      <c r="G1" s="20" t="s">
        <v>2</v>
      </c>
      <c r="H1" s="20" t="s">
        <v>3</v>
      </c>
      <c r="I1" s="20" t="s">
        <v>4</v>
      </c>
      <c r="J1" s="21" t="s">
        <v>5</v>
      </c>
      <c r="L1" s="1" t="s">
        <v>9</v>
      </c>
      <c r="M1" s="27" t="s">
        <v>10</v>
      </c>
    </row>
    <row r="2" spans="1:13" x14ac:dyDescent="0.15">
      <c r="A2" s="8" t="s">
        <v>6</v>
      </c>
      <c r="B2" s="29"/>
      <c r="D2" s="4">
        <v>1</v>
      </c>
      <c r="E2" s="37">
        <f>$B$1</f>
        <v>30</v>
      </c>
      <c r="F2" s="32"/>
      <c r="G2" s="14">
        <f>H3-H2</f>
        <v>30</v>
      </c>
      <c r="H2" s="14">
        <v>0</v>
      </c>
      <c r="I2" s="23">
        <v>5</v>
      </c>
      <c r="J2" s="15">
        <f>E2/(I2*$B$6)</f>
        <v>2.4</v>
      </c>
      <c r="L2" s="1" t="s">
        <v>11</v>
      </c>
      <c r="M2" s="28" t="s">
        <v>12</v>
      </c>
    </row>
    <row r="3" spans="1:13" x14ac:dyDescent="0.15">
      <c r="A3" s="8" t="s">
        <v>24</v>
      </c>
      <c r="B3" s="12">
        <v>35</v>
      </c>
      <c r="D3" s="5">
        <v>2</v>
      </c>
      <c r="E3" s="38">
        <f>E2*(1+F3)</f>
        <v>57.75</v>
      </c>
      <c r="F3" s="33">
        <f>0.75+$B$3/200</f>
        <v>0.92500000000000004</v>
      </c>
      <c r="G3" s="16">
        <f t="shared" ref="G3:G66" si="0">H4-H3</f>
        <v>57</v>
      </c>
      <c r="H3" s="16">
        <f>H2+INT(E2)</f>
        <v>30</v>
      </c>
      <c r="I3" s="24">
        <f>I2+(6/($D3+2))</f>
        <v>6.5</v>
      </c>
      <c r="J3" s="17">
        <f t="shared" ref="J3:J66" si="1">E3/(I3*$B$6)</f>
        <v>3.5538461538461537</v>
      </c>
      <c r="L3" s="1" t="s">
        <v>13</v>
      </c>
      <c r="M3" s="27" t="s">
        <v>21</v>
      </c>
    </row>
    <row r="4" spans="1:13" x14ac:dyDescent="0.15">
      <c r="A4" s="9" t="s">
        <v>7</v>
      </c>
      <c r="B4" s="30"/>
      <c r="D4" s="5">
        <v>3</v>
      </c>
      <c r="E4" s="38">
        <f t="shared" ref="E4:E67" si="2">E3*(1+F4)</f>
        <v>105.826875</v>
      </c>
      <c r="F4" s="33">
        <f>F3*0.9</f>
        <v>0.83250000000000002</v>
      </c>
      <c r="G4" s="16">
        <f t="shared" si="0"/>
        <v>105</v>
      </c>
      <c r="H4" s="16">
        <f t="shared" ref="H4:H67" si="3">H3+INT(E3)</f>
        <v>87</v>
      </c>
      <c r="I4" s="24">
        <f t="shared" ref="I4:I67" si="4">I3+(6/($D4+2))</f>
        <v>7.7</v>
      </c>
      <c r="J4" s="17">
        <f t="shared" si="1"/>
        <v>5.4975000000000005</v>
      </c>
      <c r="L4" s="1" t="s">
        <v>14</v>
      </c>
      <c r="M4" s="26">
        <v>44129</v>
      </c>
    </row>
    <row r="5" spans="1:13" x14ac:dyDescent="0.15">
      <c r="D5" s="5">
        <v>4</v>
      </c>
      <c r="E5" s="38">
        <f t="shared" si="2"/>
        <v>185.11766109375</v>
      </c>
      <c r="F5" s="33">
        <f t="shared" ref="F5:F68" si="5">F4*0.9</f>
        <v>0.74925000000000008</v>
      </c>
      <c r="G5" s="16">
        <f t="shared" si="0"/>
        <v>185</v>
      </c>
      <c r="H5" s="16">
        <f t="shared" si="3"/>
        <v>192</v>
      </c>
      <c r="I5" s="24">
        <f t="shared" si="4"/>
        <v>8.6999999999999993</v>
      </c>
      <c r="J5" s="17">
        <f t="shared" si="1"/>
        <v>8.5111568318965514</v>
      </c>
    </row>
    <row r="6" spans="1:13" x14ac:dyDescent="0.15">
      <c r="A6" s="10" t="s">
        <v>8</v>
      </c>
      <c r="B6" s="13">
        <v>2.5</v>
      </c>
      <c r="D6" s="6">
        <v>5</v>
      </c>
      <c r="E6" s="39">
        <f t="shared" si="2"/>
        <v>309.94712791079297</v>
      </c>
      <c r="F6" s="34">
        <f t="shared" si="5"/>
        <v>0.67432500000000006</v>
      </c>
      <c r="G6" s="18">
        <f t="shared" si="0"/>
        <v>309</v>
      </c>
      <c r="H6" s="18">
        <f t="shared" si="3"/>
        <v>377</v>
      </c>
      <c r="I6" s="25">
        <f t="shared" si="4"/>
        <v>9.5571428571428569</v>
      </c>
      <c r="J6" s="19">
        <f t="shared" si="1"/>
        <v>12.972376056057104</v>
      </c>
      <c r="L6" s="1" t="s">
        <v>15</v>
      </c>
      <c r="M6" s="1" t="s">
        <v>22</v>
      </c>
    </row>
    <row r="7" spans="1:13" x14ac:dyDescent="0.15">
      <c r="D7" s="4">
        <v>6</v>
      </c>
      <c r="E7" s="37">
        <f t="shared" si="2"/>
        <v>498.05171523639393</v>
      </c>
      <c r="F7" s="32">
        <f t="shared" si="5"/>
        <v>0.60689250000000006</v>
      </c>
      <c r="G7" s="14">
        <f t="shared" si="0"/>
        <v>498</v>
      </c>
      <c r="H7" s="14">
        <f t="shared" si="3"/>
        <v>686</v>
      </c>
      <c r="I7" s="23">
        <f t="shared" si="4"/>
        <v>10.307142857142857</v>
      </c>
      <c r="J7" s="15">
        <f t="shared" si="1"/>
        <v>19.32841029330427</v>
      </c>
    </row>
    <row r="8" spans="1:13" x14ac:dyDescent="0.15">
      <c r="D8" s="5">
        <v>7</v>
      </c>
      <c r="E8" s="38">
        <f t="shared" si="2"/>
        <v>770.08918076658688</v>
      </c>
      <c r="F8" s="33">
        <f t="shared" si="5"/>
        <v>0.54620325000000003</v>
      </c>
      <c r="G8" s="16">
        <f t="shared" si="0"/>
        <v>770</v>
      </c>
      <c r="H8" s="16">
        <f t="shared" si="3"/>
        <v>1184</v>
      </c>
      <c r="I8" s="24">
        <f t="shared" si="4"/>
        <v>10.973809523809523</v>
      </c>
      <c r="J8" s="17">
        <f t="shared" si="1"/>
        <v>28.070076452329488</v>
      </c>
      <c r="L8" s="1" t="s">
        <v>16</v>
      </c>
      <c r="M8" s="1" t="s">
        <v>23</v>
      </c>
    </row>
    <row r="9" spans="1:13" x14ac:dyDescent="0.15">
      <c r="D9" s="5">
        <v>8</v>
      </c>
      <c r="E9" s="38">
        <f t="shared" si="2"/>
        <v>1148.6518727586795</v>
      </c>
      <c r="F9" s="33">
        <f t="shared" si="5"/>
        <v>0.49158292500000006</v>
      </c>
      <c r="G9" s="16">
        <f t="shared" si="0"/>
        <v>1148</v>
      </c>
      <c r="H9" s="16">
        <f t="shared" si="3"/>
        <v>1954</v>
      </c>
      <c r="I9" s="24">
        <f t="shared" si="4"/>
        <v>11.573809523809523</v>
      </c>
      <c r="J9" s="17">
        <f t="shared" si="1"/>
        <v>39.698316112622543</v>
      </c>
      <c r="M9" s="1" t="s">
        <v>17</v>
      </c>
    </row>
    <row r="10" spans="1:13" x14ac:dyDescent="0.15">
      <c r="D10" s="5">
        <v>9</v>
      </c>
      <c r="E10" s="38">
        <f t="shared" si="2"/>
        <v>1656.843755434375</v>
      </c>
      <c r="F10" s="33">
        <f t="shared" si="5"/>
        <v>0.44242463250000008</v>
      </c>
      <c r="G10" s="16">
        <f t="shared" si="0"/>
        <v>1656</v>
      </c>
      <c r="H10" s="16">
        <f t="shared" si="3"/>
        <v>3102</v>
      </c>
      <c r="I10" s="24">
        <f t="shared" si="4"/>
        <v>12.119264069264068</v>
      </c>
      <c r="J10" s="17">
        <f t="shared" si="1"/>
        <v>54.684632530991145</v>
      </c>
      <c r="M10" s="1" t="s">
        <v>18</v>
      </c>
    </row>
    <row r="11" spans="1:13" x14ac:dyDescent="0.15">
      <c r="D11" s="6">
        <v>10</v>
      </c>
      <c r="E11" s="39">
        <f t="shared" si="2"/>
        <v>2316.5693960815511</v>
      </c>
      <c r="F11" s="34">
        <f t="shared" si="5"/>
        <v>0.39818216925000011</v>
      </c>
      <c r="G11" s="18">
        <f t="shared" si="0"/>
        <v>2316</v>
      </c>
      <c r="H11" s="18">
        <f t="shared" si="3"/>
        <v>4758</v>
      </c>
      <c r="I11" s="25">
        <f t="shared" si="4"/>
        <v>12.619264069264068</v>
      </c>
      <c r="J11" s="19">
        <f t="shared" si="1"/>
        <v>73.429619456933963</v>
      </c>
      <c r="M11" s="1" t="s">
        <v>19</v>
      </c>
    </row>
    <row r="12" spans="1:13" x14ac:dyDescent="0.15">
      <c r="D12" s="4">
        <v>11</v>
      </c>
      <c r="E12" s="37">
        <f t="shared" si="2"/>
        <v>3146.7443606964744</v>
      </c>
      <c r="F12" s="32">
        <f t="shared" si="5"/>
        <v>0.35836395232500012</v>
      </c>
      <c r="G12" s="14">
        <f t="shared" si="0"/>
        <v>3146</v>
      </c>
      <c r="H12" s="14">
        <f t="shared" si="3"/>
        <v>7074</v>
      </c>
      <c r="I12" s="23">
        <f t="shared" si="4"/>
        <v>13.080802530802529</v>
      </c>
      <c r="J12" s="15">
        <f t="shared" si="1"/>
        <v>96.224810466683692</v>
      </c>
      <c r="M12" s="1" t="s">
        <v>20</v>
      </c>
    </row>
    <row r="13" spans="1:13" x14ac:dyDescent="0.15">
      <c r="D13" s="5">
        <v>12</v>
      </c>
      <c r="E13" s="38">
        <f t="shared" si="2"/>
        <v>4161.6561321465097</v>
      </c>
      <c r="F13" s="33">
        <f t="shared" si="5"/>
        <v>0.32252755709250014</v>
      </c>
      <c r="G13" s="16">
        <f t="shared" si="0"/>
        <v>4161</v>
      </c>
      <c r="H13" s="16">
        <f t="shared" si="3"/>
        <v>10220</v>
      </c>
      <c r="I13" s="24">
        <f t="shared" si="4"/>
        <v>13.509373959373958</v>
      </c>
      <c r="J13" s="17">
        <f t="shared" si="1"/>
        <v>123.22276797316125</v>
      </c>
    </row>
    <row r="14" spans="1:13" x14ac:dyDescent="0.15">
      <c r="D14" s="5">
        <v>13</v>
      </c>
      <c r="E14" s="38">
        <f t="shared" si="2"/>
        <v>5369.680039330723</v>
      </c>
      <c r="F14" s="33">
        <f t="shared" si="5"/>
        <v>0.29027480138325013</v>
      </c>
      <c r="G14" s="16">
        <f t="shared" si="0"/>
        <v>5369</v>
      </c>
      <c r="H14" s="16">
        <f t="shared" si="3"/>
        <v>14381</v>
      </c>
      <c r="I14" s="24">
        <f t="shared" si="4"/>
        <v>13.909373959373958</v>
      </c>
      <c r="J14" s="17">
        <f t="shared" si="1"/>
        <v>154.41902863534497</v>
      </c>
    </row>
    <row r="15" spans="1:13" x14ac:dyDescent="0.15">
      <c r="D15" s="5">
        <v>14</v>
      </c>
      <c r="E15" s="38">
        <f t="shared" si="2"/>
        <v>6772.4945655482188</v>
      </c>
      <c r="F15" s="33">
        <f t="shared" si="5"/>
        <v>0.26124732124492511</v>
      </c>
      <c r="G15" s="16">
        <f t="shared" si="0"/>
        <v>6772</v>
      </c>
      <c r="H15" s="16">
        <f t="shared" si="3"/>
        <v>19750</v>
      </c>
      <c r="I15" s="24">
        <f t="shared" si="4"/>
        <v>14.284373959373958</v>
      </c>
      <c r="J15" s="17">
        <f t="shared" si="1"/>
        <v>189.64764111636396</v>
      </c>
    </row>
    <row r="16" spans="1:13" x14ac:dyDescent="0.15">
      <c r="D16" s="6">
        <v>15</v>
      </c>
      <c r="E16" s="39">
        <f t="shared" si="2"/>
        <v>8364.8610226039746</v>
      </c>
      <c r="F16" s="34">
        <f t="shared" si="5"/>
        <v>0.2351225891204326</v>
      </c>
      <c r="G16" s="18">
        <f t="shared" si="0"/>
        <v>8364</v>
      </c>
      <c r="H16" s="18">
        <f t="shared" si="3"/>
        <v>26522</v>
      </c>
      <c r="I16" s="25">
        <f t="shared" si="4"/>
        <v>14.637315135844547</v>
      </c>
      <c r="J16" s="19">
        <f t="shared" si="1"/>
        <v>228.59003703813707</v>
      </c>
    </row>
    <row r="17" spans="4:10" x14ac:dyDescent="0.15">
      <c r="D17" s="4">
        <v>16</v>
      </c>
      <c r="E17" s="37">
        <f t="shared" si="2"/>
        <v>10134.952025744487</v>
      </c>
      <c r="F17" s="32">
        <f t="shared" si="5"/>
        <v>0.21161033020838935</v>
      </c>
      <c r="G17" s="14">
        <f t="shared" si="0"/>
        <v>10134</v>
      </c>
      <c r="H17" s="14">
        <f t="shared" si="3"/>
        <v>34886</v>
      </c>
      <c r="I17" s="23">
        <f t="shared" si="4"/>
        <v>14.970648469177881</v>
      </c>
      <c r="J17" s="15">
        <f t="shared" si="1"/>
        <v>270.79527106953839</v>
      </c>
    </row>
    <row r="18" spans="4:10" x14ac:dyDescent="0.15">
      <c r="D18" s="5">
        <v>17</v>
      </c>
      <c r="E18" s="38">
        <f t="shared" si="2"/>
        <v>12065.146516077066</v>
      </c>
      <c r="F18" s="33">
        <f t="shared" si="5"/>
        <v>0.19044929718755041</v>
      </c>
      <c r="G18" s="16">
        <f t="shared" si="0"/>
        <v>12065</v>
      </c>
      <c r="H18" s="16">
        <f t="shared" si="3"/>
        <v>45020</v>
      </c>
      <c r="I18" s="24">
        <f t="shared" si="4"/>
        <v>15.286437942862092</v>
      </c>
      <c r="J18" s="17">
        <f t="shared" si="1"/>
        <v>315.70851394351979</v>
      </c>
    </row>
    <row r="19" spans="4:10" x14ac:dyDescent="0.15">
      <c r="D19" s="5">
        <v>18</v>
      </c>
      <c r="E19" s="38">
        <f t="shared" si="2"/>
        <v>14133.165323083595</v>
      </c>
      <c r="F19" s="33">
        <f t="shared" si="5"/>
        <v>0.17140436746879537</v>
      </c>
      <c r="G19" s="16">
        <f t="shared" si="0"/>
        <v>14133</v>
      </c>
      <c r="H19" s="16">
        <f t="shared" si="3"/>
        <v>57085</v>
      </c>
      <c r="I19" s="24">
        <f t="shared" si="4"/>
        <v>15.586437942862092</v>
      </c>
      <c r="J19" s="17">
        <f t="shared" si="1"/>
        <v>362.70417589686593</v>
      </c>
    </row>
    <row r="20" spans="4:10" x14ac:dyDescent="0.15">
      <c r="D20" s="5">
        <v>19</v>
      </c>
      <c r="E20" s="38">
        <f t="shared" si="2"/>
        <v>16313.402959365145</v>
      </c>
      <c r="F20" s="33">
        <f t="shared" si="5"/>
        <v>0.15426393072191583</v>
      </c>
      <c r="G20" s="16">
        <f t="shared" si="0"/>
        <v>16313</v>
      </c>
      <c r="H20" s="16">
        <f t="shared" si="3"/>
        <v>71218</v>
      </c>
      <c r="I20" s="24">
        <f t="shared" si="4"/>
        <v>15.872152228576379</v>
      </c>
      <c r="J20" s="17">
        <f t="shared" si="1"/>
        <v>411.12012345734269</v>
      </c>
    </row>
    <row r="21" spans="4:10" x14ac:dyDescent="0.15">
      <c r="D21" s="6">
        <v>20</v>
      </c>
      <c r="E21" s="39">
        <f t="shared" si="2"/>
        <v>18578.315656931125</v>
      </c>
      <c r="F21" s="34">
        <f t="shared" si="5"/>
        <v>0.13883753764972426</v>
      </c>
      <c r="G21" s="18">
        <f t="shared" si="0"/>
        <v>18578</v>
      </c>
      <c r="H21" s="18">
        <f t="shared" si="3"/>
        <v>87531</v>
      </c>
      <c r="I21" s="25">
        <f t="shared" si="4"/>
        <v>16.144879501303652</v>
      </c>
      <c r="J21" s="19">
        <f t="shared" si="1"/>
        <v>460.28998000092798</v>
      </c>
    </row>
    <row r="22" spans="4:10" x14ac:dyDescent="0.15">
      <c r="D22" s="4">
        <v>21</v>
      </c>
      <c r="E22" s="37">
        <f t="shared" si="2"/>
        <v>20899.746496469998</v>
      </c>
      <c r="F22" s="32">
        <f t="shared" si="5"/>
        <v>0.12495378388475184</v>
      </c>
      <c r="G22" s="14">
        <f t="shared" si="0"/>
        <v>20899</v>
      </c>
      <c r="H22" s="14">
        <f t="shared" si="3"/>
        <v>106109</v>
      </c>
      <c r="I22" s="23">
        <f t="shared" si="4"/>
        <v>16.405749066521043</v>
      </c>
      <c r="J22" s="15">
        <f t="shared" si="1"/>
        <v>509.57128288935701</v>
      </c>
    </row>
    <row r="23" spans="4:10" x14ac:dyDescent="0.15">
      <c r="D23" s="5">
        <v>22</v>
      </c>
      <c r="E23" s="38">
        <f t="shared" si="2"/>
        <v>23250.098662739409</v>
      </c>
      <c r="F23" s="33">
        <f t="shared" si="5"/>
        <v>0.11245840549627666</v>
      </c>
      <c r="G23" s="16">
        <f t="shared" si="0"/>
        <v>23250</v>
      </c>
      <c r="H23" s="16">
        <f t="shared" si="3"/>
        <v>127008</v>
      </c>
      <c r="I23" s="24">
        <f t="shared" si="4"/>
        <v>16.655749066521043</v>
      </c>
      <c r="J23" s="17">
        <f t="shared" si="1"/>
        <v>558.36813030458939</v>
      </c>
    </row>
    <row r="24" spans="4:10" x14ac:dyDescent="0.15">
      <c r="D24" s="5">
        <v>23</v>
      </c>
      <c r="E24" s="38">
        <f t="shared" si="2"/>
        <v>25603.300783657916</v>
      </c>
      <c r="F24" s="33">
        <f t="shared" si="5"/>
        <v>0.10121256494664899</v>
      </c>
      <c r="G24" s="16">
        <f t="shared" si="0"/>
        <v>25603</v>
      </c>
      <c r="H24" s="16">
        <f t="shared" si="3"/>
        <v>150258</v>
      </c>
      <c r="I24" s="24">
        <f t="shared" si="4"/>
        <v>16.895749066521041</v>
      </c>
      <c r="J24" s="17">
        <f t="shared" si="1"/>
        <v>606.14775190739329</v>
      </c>
    </row>
    <row r="25" spans="4:10" x14ac:dyDescent="0.15">
      <c r="D25" s="5">
        <v>24</v>
      </c>
      <c r="E25" s="38">
        <f t="shared" si="2"/>
        <v>27935.538952731022</v>
      </c>
      <c r="F25" s="33">
        <f t="shared" si="5"/>
        <v>9.1091308451984085E-2</v>
      </c>
      <c r="G25" s="16">
        <f t="shared" si="0"/>
        <v>27935</v>
      </c>
      <c r="H25" s="16">
        <f t="shared" si="3"/>
        <v>175861</v>
      </c>
      <c r="I25" s="24">
        <f t="shared" si="4"/>
        <v>17.126518297290271</v>
      </c>
      <c r="J25" s="17">
        <f t="shared" si="1"/>
        <v>652.45109292648078</v>
      </c>
    </row>
    <row r="26" spans="4:10" x14ac:dyDescent="0.15">
      <c r="D26" s="6">
        <v>25</v>
      </c>
      <c r="E26" s="39">
        <f t="shared" si="2"/>
        <v>30225.755268695098</v>
      </c>
      <c r="F26" s="34">
        <f t="shared" si="5"/>
        <v>8.1982177606785681E-2</v>
      </c>
      <c r="G26" s="18">
        <f t="shared" si="0"/>
        <v>30225</v>
      </c>
      <c r="H26" s="18">
        <f t="shared" si="3"/>
        <v>203796</v>
      </c>
      <c r="I26" s="25">
        <f t="shared" si="4"/>
        <v>17.348740519512493</v>
      </c>
      <c r="J26" s="19">
        <f t="shared" si="1"/>
        <v>696.89797330704346</v>
      </c>
    </row>
    <row r="27" spans="4:10" x14ac:dyDescent="0.15">
      <c r="D27" s="4">
        <v>26</v>
      </c>
      <c r="E27" s="37">
        <f t="shared" si="2"/>
        <v>32455.931181758762</v>
      </c>
      <c r="F27" s="32">
        <f t="shared" si="5"/>
        <v>7.3783959846107111E-2</v>
      </c>
      <c r="G27" s="14">
        <f t="shared" si="0"/>
        <v>32455</v>
      </c>
      <c r="H27" s="14">
        <f t="shared" si="3"/>
        <v>234021</v>
      </c>
      <c r="I27" s="23">
        <f t="shared" si="4"/>
        <v>17.563026233798208</v>
      </c>
      <c r="J27" s="15">
        <f t="shared" si="1"/>
        <v>739.18767186718003</v>
      </c>
    </row>
    <row r="28" spans="4:10" x14ac:dyDescent="0.15">
      <c r="D28" s="5">
        <v>27</v>
      </c>
      <c r="E28" s="38">
        <f t="shared" si="2"/>
        <v>34611.18559253338</v>
      </c>
      <c r="F28" s="33">
        <f t="shared" si="5"/>
        <v>6.6405563861496403E-2</v>
      </c>
      <c r="G28" s="16">
        <f t="shared" si="0"/>
        <v>34611</v>
      </c>
      <c r="H28" s="16">
        <f t="shared" si="3"/>
        <v>266476</v>
      </c>
      <c r="I28" s="24">
        <f t="shared" si="4"/>
        <v>17.769922785522347</v>
      </c>
      <c r="J28" s="17">
        <f t="shared" si="1"/>
        <v>779.09591415292095</v>
      </c>
    </row>
    <row r="29" spans="4:10" x14ac:dyDescent="0.15">
      <c r="D29" s="5">
        <v>28</v>
      </c>
      <c r="E29" s="38">
        <f t="shared" si="2"/>
        <v>36679.723358201758</v>
      </c>
      <c r="F29" s="33">
        <f t="shared" si="5"/>
        <v>5.9765007475346764E-2</v>
      </c>
      <c r="G29" s="16">
        <f t="shared" si="0"/>
        <v>36679</v>
      </c>
      <c r="H29" s="16">
        <f t="shared" si="3"/>
        <v>301087</v>
      </c>
      <c r="I29" s="24">
        <f t="shared" si="4"/>
        <v>17.969922785522346</v>
      </c>
      <c r="J29" s="17">
        <f t="shared" si="1"/>
        <v>816.46924799817521</v>
      </c>
    </row>
    <row r="30" spans="4:10" x14ac:dyDescent="0.15">
      <c r="D30" s="5">
        <v>29</v>
      </c>
      <c r="E30" s="38">
        <f t="shared" si="2"/>
        <v>38652.670904828679</v>
      </c>
      <c r="F30" s="33">
        <f t="shared" si="5"/>
        <v>5.3788506727812088E-2</v>
      </c>
      <c r="G30" s="16">
        <f t="shared" si="0"/>
        <v>38652</v>
      </c>
      <c r="H30" s="16">
        <f t="shared" si="3"/>
        <v>337766</v>
      </c>
      <c r="I30" s="24">
        <f t="shared" si="4"/>
        <v>18.163471172619122</v>
      </c>
      <c r="J30" s="17">
        <f t="shared" si="1"/>
        <v>851.21771136117195</v>
      </c>
    </row>
    <row r="31" spans="4:10" x14ac:dyDescent="0.15">
      <c r="D31" s="6">
        <v>30</v>
      </c>
      <c r="E31" s="39">
        <f t="shared" si="2"/>
        <v>40523.833408939732</v>
      </c>
      <c r="F31" s="34">
        <f t="shared" si="5"/>
        <v>4.8409656055030878E-2</v>
      </c>
      <c r="G31" s="18">
        <f t="shared" si="0"/>
        <v>40523</v>
      </c>
      <c r="H31" s="18">
        <f t="shared" si="3"/>
        <v>376418</v>
      </c>
      <c r="I31" s="25">
        <f t="shared" si="4"/>
        <v>18.350971172619122</v>
      </c>
      <c r="J31" s="19">
        <f t="shared" si="1"/>
        <v>883.306567870457</v>
      </c>
    </row>
    <row r="32" spans="4:10" x14ac:dyDescent="0.15">
      <c r="D32" s="4">
        <v>31</v>
      </c>
      <c r="E32" s="37">
        <f t="shared" si="2"/>
        <v>42289.403762562062</v>
      </c>
      <c r="F32" s="32">
        <f t="shared" si="5"/>
        <v>4.356869044952779E-2</v>
      </c>
      <c r="G32" s="14">
        <f t="shared" si="0"/>
        <v>42289</v>
      </c>
      <c r="H32" s="14">
        <f t="shared" si="3"/>
        <v>416941</v>
      </c>
      <c r="I32" s="23">
        <f t="shared" si="4"/>
        <v>18.532789354437305</v>
      </c>
      <c r="J32" s="15">
        <f t="shared" si="1"/>
        <v>912.74773492068437</v>
      </c>
    </row>
    <row r="33" spans="4:10" x14ac:dyDescent="0.15">
      <c r="D33" s="5">
        <v>32</v>
      </c>
      <c r="E33" s="38">
        <f t="shared" si="2"/>
        <v>43947.648310205601</v>
      </c>
      <c r="F33" s="33">
        <f t="shared" si="5"/>
        <v>3.9211821404575013E-2</v>
      </c>
      <c r="G33" s="16">
        <f t="shared" si="0"/>
        <v>43947</v>
      </c>
      <c r="H33" s="16">
        <f t="shared" si="3"/>
        <v>459230</v>
      </c>
      <c r="I33" s="24">
        <f t="shared" si="4"/>
        <v>18.709259942672599</v>
      </c>
      <c r="J33" s="17">
        <f t="shared" si="1"/>
        <v>939.59137763581089</v>
      </c>
    </row>
    <row r="34" spans="4:10" x14ac:dyDescent="0.15">
      <c r="D34" s="5">
        <v>33</v>
      </c>
      <c r="E34" s="38">
        <f t="shared" si="2"/>
        <v>45498.588913227366</v>
      </c>
      <c r="F34" s="33">
        <f t="shared" si="5"/>
        <v>3.5290639264117511E-2</v>
      </c>
      <c r="G34" s="16">
        <f t="shared" si="0"/>
        <v>45498</v>
      </c>
      <c r="H34" s="16">
        <f t="shared" si="3"/>
        <v>503177</v>
      </c>
      <c r="I34" s="24">
        <f t="shared" si="4"/>
        <v>18.88068851410117</v>
      </c>
      <c r="J34" s="17">
        <f t="shared" si="1"/>
        <v>963.91800286830517</v>
      </c>
    </row>
    <row r="35" spans="4:10" x14ac:dyDescent="0.15">
      <c r="D35" s="5">
        <v>34</v>
      </c>
      <c r="E35" s="38">
        <f t="shared" si="2"/>
        <v>46943.695772754145</v>
      </c>
      <c r="F35" s="33">
        <f t="shared" si="5"/>
        <v>3.1761575337705759E-2</v>
      </c>
      <c r="G35" s="16">
        <f t="shared" si="0"/>
        <v>46943</v>
      </c>
      <c r="H35" s="16">
        <f t="shared" si="3"/>
        <v>548675</v>
      </c>
      <c r="I35" s="24">
        <f t="shared" si="4"/>
        <v>19.047355180767838</v>
      </c>
      <c r="J35" s="17">
        <f t="shared" si="1"/>
        <v>985.83126795794328</v>
      </c>
    </row>
    <row r="36" spans="4:10" x14ac:dyDescent="0.15">
      <c r="D36" s="6">
        <v>35</v>
      </c>
      <c r="E36" s="39">
        <f t="shared" si="2"/>
        <v>48285.600929679145</v>
      </c>
      <c r="F36" s="34">
        <f t="shared" si="5"/>
        <v>2.8585417803935184E-2</v>
      </c>
      <c r="G36" s="18">
        <f t="shared" si="0"/>
        <v>48285</v>
      </c>
      <c r="H36" s="18">
        <f t="shared" si="3"/>
        <v>595618</v>
      </c>
      <c r="I36" s="25">
        <f t="shared" si="4"/>
        <v>19.209517342929999</v>
      </c>
      <c r="J36" s="19">
        <f t="shared" si="1"/>
        <v>1005.4516220825403</v>
      </c>
    </row>
    <row r="37" spans="4:10" x14ac:dyDescent="0.15">
      <c r="D37" s="4">
        <v>36</v>
      </c>
      <c r="E37" s="37">
        <f t="shared" si="2"/>
        <v>49527.838598519207</v>
      </c>
      <c r="F37" s="32">
        <f t="shared" si="5"/>
        <v>2.5726876023541668E-2</v>
      </c>
      <c r="G37" s="14">
        <f t="shared" si="0"/>
        <v>49527</v>
      </c>
      <c r="H37" s="14">
        <f t="shared" si="3"/>
        <v>643903</v>
      </c>
      <c r="I37" s="23">
        <f t="shared" si="4"/>
        <v>19.367412079772105</v>
      </c>
      <c r="J37" s="15">
        <f t="shared" si="1"/>
        <v>1022.9108234909203</v>
      </c>
    </row>
    <row r="38" spans="4:10" x14ac:dyDescent="0.15">
      <c r="D38" s="5">
        <v>37</v>
      </c>
      <c r="E38" s="38">
        <f t="shared" si="2"/>
        <v>50674.615505523478</v>
      </c>
      <c r="F38" s="33">
        <f t="shared" si="5"/>
        <v>2.3154188421187501E-2</v>
      </c>
      <c r="G38" s="16">
        <f t="shared" si="0"/>
        <v>50674</v>
      </c>
      <c r="H38" s="16">
        <f t="shared" si="3"/>
        <v>693430</v>
      </c>
      <c r="I38" s="24">
        <f t="shared" si="4"/>
        <v>19.521258233618259</v>
      </c>
      <c r="J38" s="17">
        <f t="shared" si="1"/>
        <v>1038.3473216548082</v>
      </c>
    </row>
    <row r="39" spans="4:10" x14ac:dyDescent="0.15">
      <c r="D39" s="5">
        <v>38</v>
      </c>
      <c r="E39" s="38">
        <f t="shared" si="2"/>
        <v>51730.612141550992</v>
      </c>
      <c r="F39" s="33">
        <f t="shared" si="5"/>
        <v>2.0838769579068751E-2</v>
      </c>
      <c r="G39" s="16">
        <f t="shared" si="0"/>
        <v>51730</v>
      </c>
      <c r="H39" s="16">
        <f t="shared" si="3"/>
        <v>744104</v>
      </c>
      <c r="I39" s="24">
        <f t="shared" si="4"/>
        <v>19.671258233618257</v>
      </c>
      <c r="J39" s="17">
        <f t="shared" si="1"/>
        <v>1051.9024564100973</v>
      </c>
    </row>
    <row r="40" spans="4:10" x14ac:dyDescent="0.15">
      <c r="D40" s="5">
        <v>39</v>
      </c>
      <c r="E40" s="38">
        <f t="shared" si="2"/>
        <v>52700.814217492749</v>
      </c>
      <c r="F40" s="33">
        <f t="shared" si="5"/>
        <v>1.8754892621161878E-2</v>
      </c>
      <c r="G40" s="16">
        <f t="shared" si="0"/>
        <v>52700</v>
      </c>
      <c r="H40" s="16">
        <f t="shared" si="3"/>
        <v>795834</v>
      </c>
      <c r="I40" s="24">
        <f t="shared" si="4"/>
        <v>19.81759969703289</v>
      </c>
      <c r="J40" s="17">
        <f t="shared" si="1"/>
        <v>1063.71740318043</v>
      </c>
    </row>
    <row r="41" spans="4:10" x14ac:dyDescent="0.15">
      <c r="D41" s="6">
        <v>40</v>
      </c>
      <c r="E41" s="39">
        <f t="shared" si="2"/>
        <v>53590.372518019933</v>
      </c>
      <c r="F41" s="34">
        <f t="shared" si="5"/>
        <v>1.687940335904569E-2</v>
      </c>
      <c r="G41" s="18">
        <f t="shared" si="0"/>
        <v>53590</v>
      </c>
      <c r="H41" s="18">
        <f t="shared" si="3"/>
        <v>848534</v>
      </c>
      <c r="I41" s="25">
        <f t="shared" si="4"/>
        <v>19.960456839890032</v>
      </c>
      <c r="J41" s="19">
        <f t="shared" si="1"/>
        <v>1073.930781201803</v>
      </c>
    </row>
    <row r="42" spans="4:10" x14ac:dyDescent="0.15">
      <c r="D42" s="4">
        <v>41</v>
      </c>
      <c r="E42" s="37">
        <f t="shared" si="2"/>
        <v>54404.488680523791</v>
      </c>
      <c r="F42" s="32">
        <f t="shared" si="5"/>
        <v>1.5191463023141121E-2</v>
      </c>
      <c r="G42" s="14">
        <f t="shared" si="0"/>
        <v>54404</v>
      </c>
      <c r="H42" s="14">
        <f t="shared" si="3"/>
        <v>902124</v>
      </c>
      <c r="I42" s="23">
        <f t="shared" si="4"/>
        <v>20.099991723610962</v>
      </c>
      <c r="J42" s="15">
        <f t="shared" si="1"/>
        <v>1082.6768374559315</v>
      </c>
    </row>
    <row r="43" spans="4:10" x14ac:dyDescent="0.15">
      <c r="D43" s="5">
        <v>42</v>
      </c>
      <c r="E43" s="38">
        <f t="shared" si="2"/>
        <v>55148.324080798564</v>
      </c>
      <c r="F43" s="33">
        <f t="shared" si="5"/>
        <v>1.367231672082701E-2</v>
      </c>
      <c r="G43" s="16">
        <f t="shared" si="0"/>
        <v>55148</v>
      </c>
      <c r="H43" s="16">
        <f t="shared" si="3"/>
        <v>956528</v>
      </c>
      <c r="I43" s="24">
        <f t="shared" si="4"/>
        <v>20.236355359974599</v>
      </c>
      <c r="J43" s="17">
        <f t="shared" si="1"/>
        <v>1090.0841203821949</v>
      </c>
    </row>
    <row r="44" spans="4:10" x14ac:dyDescent="0.15">
      <c r="D44" s="5">
        <v>43</v>
      </c>
      <c r="E44" s="38">
        <f t="shared" si="2"/>
        <v>55826.928898908503</v>
      </c>
      <c r="F44" s="33">
        <f t="shared" si="5"/>
        <v>1.2305085048744309E-2</v>
      </c>
      <c r="G44" s="16">
        <f t="shared" si="0"/>
        <v>55826</v>
      </c>
      <c r="H44" s="16">
        <f t="shared" si="3"/>
        <v>1011676</v>
      </c>
      <c r="I44" s="24">
        <f t="shared" si="4"/>
        <v>20.369688693307932</v>
      </c>
      <c r="J44" s="17">
        <f t="shared" si="1"/>
        <v>1096.2745624531683</v>
      </c>
    </row>
    <row r="45" spans="4:10" x14ac:dyDescent="0.15">
      <c r="D45" s="5">
        <v>44</v>
      </c>
      <c r="E45" s="38">
        <f t="shared" si="2"/>
        <v>56445.188496208641</v>
      </c>
      <c r="F45" s="33">
        <f t="shared" si="5"/>
        <v>1.1074576543869879E-2</v>
      </c>
      <c r="G45" s="16">
        <f t="shared" si="0"/>
        <v>56445</v>
      </c>
      <c r="H45" s="16">
        <f t="shared" si="3"/>
        <v>1067502</v>
      </c>
      <c r="I45" s="24">
        <f t="shared" si="4"/>
        <v>20.500123475916627</v>
      </c>
      <c r="J45" s="17">
        <f t="shared" si="1"/>
        <v>1101.3628978873221</v>
      </c>
    </row>
    <row r="46" spans="4:10" x14ac:dyDescent="0.15">
      <c r="D46" s="6">
        <v>45</v>
      </c>
      <c r="E46" s="39">
        <f t="shared" si="2"/>
        <v>57007.784400689627</v>
      </c>
      <c r="F46" s="34">
        <f t="shared" si="5"/>
        <v>9.9671188894828906E-3</v>
      </c>
      <c r="G46" s="18">
        <f t="shared" si="0"/>
        <v>57007</v>
      </c>
      <c r="H46" s="18">
        <f t="shared" si="3"/>
        <v>1123947</v>
      </c>
      <c r="I46" s="25">
        <f t="shared" si="4"/>
        <v>20.627783050384714</v>
      </c>
      <c r="J46" s="19">
        <f t="shared" si="1"/>
        <v>1105.4563500390589</v>
      </c>
    </row>
    <row r="47" spans="4:10" x14ac:dyDescent="0.15">
      <c r="D47" s="4">
        <v>46</v>
      </c>
      <c r="E47" s="37">
        <f t="shared" si="2"/>
        <v>57519.167428962537</v>
      </c>
      <c r="F47" s="32">
        <f t="shared" si="5"/>
        <v>8.9704070005346016E-3</v>
      </c>
      <c r="G47" s="14">
        <f t="shared" si="0"/>
        <v>57519</v>
      </c>
      <c r="H47" s="14">
        <f t="shared" si="3"/>
        <v>1180954</v>
      </c>
      <c r="I47" s="23">
        <f t="shared" si="4"/>
        <v>20.752783050384714</v>
      </c>
      <c r="J47" s="15">
        <f t="shared" si="1"/>
        <v>1108.654531574188</v>
      </c>
    </row>
    <row r="48" spans="4:10" x14ac:dyDescent="0.15">
      <c r="D48" s="5">
        <v>47</v>
      </c>
      <c r="E48" s="38">
        <f t="shared" si="2"/>
        <v>57983.540736915253</v>
      </c>
      <c r="F48" s="33">
        <f t="shared" si="5"/>
        <v>8.0733663004811419E-3</v>
      </c>
      <c r="G48" s="16">
        <f t="shared" si="0"/>
        <v>57983</v>
      </c>
      <c r="H48" s="16">
        <f t="shared" si="3"/>
        <v>1238473</v>
      </c>
      <c r="I48" s="24">
        <f t="shared" si="4"/>
        <v>20.875232029976551</v>
      </c>
      <c r="J48" s="17">
        <f t="shared" si="1"/>
        <v>1111.0495088850109</v>
      </c>
    </row>
    <row r="49" spans="4:10" x14ac:dyDescent="0.15">
      <c r="D49" s="5">
        <v>48</v>
      </c>
      <c r="E49" s="38">
        <f t="shared" si="2"/>
        <v>58404.850864306442</v>
      </c>
      <c r="F49" s="33">
        <f t="shared" si="5"/>
        <v>7.2660296704330279E-3</v>
      </c>
      <c r="G49" s="16">
        <f t="shared" si="0"/>
        <v>58404</v>
      </c>
      <c r="H49" s="16">
        <f t="shared" si="3"/>
        <v>1296456</v>
      </c>
      <c r="I49" s="24">
        <f t="shared" si="4"/>
        <v>20.995232029976552</v>
      </c>
      <c r="J49" s="17">
        <f t="shared" si="1"/>
        <v>1112.7259899946278</v>
      </c>
    </row>
    <row r="50" spans="4:10" x14ac:dyDescent="0.15">
      <c r="D50" s="5">
        <v>49</v>
      </c>
      <c r="E50" s="38">
        <f t="shared" si="2"/>
        <v>58786.785105655988</v>
      </c>
      <c r="F50" s="33">
        <f t="shared" si="5"/>
        <v>6.539426703389725E-3</v>
      </c>
      <c r="G50" s="16">
        <f t="shared" si="0"/>
        <v>58786</v>
      </c>
      <c r="H50" s="16">
        <f t="shared" si="3"/>
        <v>1354860</v>
      </c>
      <c r="I50" s="24">
        <f t="shared" si="4"/>
        <v>21.112879088800081</v>
      </c>
      <c r="J50" s="17">
        <f t="shared" si="1"/>
        <v>1113.7616022599416</v>
      </c>
    </row>
    <row r="51" spans="4:10" x14ac:dyDescent="0.15">
      <c r="D51" s="6">
        <v>50</v>
      </c>
      <c r="E51" s="39">
        <f t="shared" si="2"/>
        <v>59132.773790749707</v>
      </c>
      <c r="F51" s="34">
        <f t="shared" si="5"/>
        <v>5.885484033050753E-3</v>
      </c>
      <c r="G51" s="18">
        <f t="shared" si="0"/>
        <v>59132</v>
      </c>
      <c r="H51" s="18">
        <f t="shared" si="3"/>
        <v>1413646</v>
      </c>
      <c r="I51" s="25">
        <f t="shared" si="4"/>
        <v>21.228263704184698</v>
      </c>
      <c r="J51" s="19">
        <f t="shared" si="1"/>
        <v>1114.22723242491</v>
      </c>
    </row>
    <row r="52" spans="4:10" x14ac:dyDescent="0.15">
      <c r="D52" s="4">
        <v>51</v>
      </c>
      <c r="E52" s="37">
        <f t="shared" si="2"/>
        <v>59445.996287127615</v>
      </c>
      <c r="F52" s="32">
        <f t="shared" si="5"/>
        <v>5.2969356297456775E-3</v>
      </c>
      <c r="G52" s="14">
        <f t="shared" si="0"/>
        <v>59445</v>
      </c>
      <c r="H52" s="14">
        <f t="shared" si="3"/>
        <v>1472778</v>
      </c>
      <c r="I52" s="23">
        <f t="shared" si="4"/>
        <v>21.341471251354509</v>
      </c>
      <c r="J52" s="15">
        <f t="shared" si="1"/>
        <v>1114.1874069877854</v>
      </c>
    </row>
    <row r="53" spans="4:10" x14ac:dyDescent="0.15">
      <c r="D53" s="5">
        <v>52</v>
      </c>
      <c r="E53" s="38">
        <f t="shared" si="2"/>
        <v>59729.389741328727</v>
      </c>
      <c r="F53" s="33">
        <f t="shared" si="5"/>
        <v>4.76724206677111E-3</v>
      </c>
      <c r="G53" s="16">
        <f t="shared" si="0"/>
        <v>59729</v>
      </c>
      <c r="H53" s="16">
        <f t="shared" si="3"/>
        <v>1532223</v>
      </c>
      <c r="I53" s="24">
        <f t="shared" si="4"/>
        <v>21.45258236246562</v>
      </c>
      <c r="J53" s="17">
        <f t="shared" si="1"/>
        <v>1113.7006954618926</v>
      </c>
    </row>
    <row r="54" spans="4:10" x14ac:dyDescent="0.15">
      <c r="D54" s="5">
        <v>53</v>
      </c>
      <c r="E54" s="38">
        <f t="shared" si="2"/>
        <v>59985.659754786415</v>
      </c>
      <c r="F54" s="33">
        <f t="shared" si="5"/>
        <v>4.2905178600939993E-3</v>
      </c>
      <c r="G54" s="16">
        <f t="shared" si="0"/>
        <v>59985</v>
      </c>
      <c r="H54" s="16">
        <f t="shared" si="3"/>
        <v>1591952</v>
      </c>
      <c r="I54" s="24">
        <f t="shared" si="4"/>
        <v>21.561673271556529</v>
      </c>
      <c r="J54" s="17">
        <f t="shared" si="1"/>
        <v>1112.8201229895749</v>
      </c>
    </row>
    <row r="55" spans="4:10" x14ac:dyDescent="0.15">
      <c r="D55" s="5">
        <v>54</v>
      </c>
      <c r="E55" s="38">
        <f t="shared" si="2"/>
        <v>60217.292344861104</v>
      </c>
      <c r="F55" s="33">
        <f t="shared" si="5"/>
        <v>3.8614660740845996E-3</v>
      </c>
      <c r="G55" s="16">
        <f t="shared" si="0"/>
        <v>60217</v>
      </c>
      <c r="H55" s="16">
        <f t="shared" si="3"/>
        <v>1651937</v>
      </c>
      <c r="I55" s="24">
        <f t="shared" si="4"/>
        <v>21.668816128699387</v>
      </c>
      <c r="J55" s="17">
        <f t="shared" si="1"/>
        <v>1111.5935819881911</v>
      </c>
    </row>
    <row r="56" spans="4:10" x14ac:dyDescent="0.15">
      <c r="D56" s="6">
        <v>55</v>
      </c>
      <c r="E56" s="39">
        <f t="shared" si="2"/>
        <v>60426.566673177724</v>
      </c>
      <c r="F56" s="34">
        <f t="shared" si="5"/>
        <v>3.4753194666761397E-3</v>
      </c>
      <c r="G56" s="18">
        <f t="shared" si="0"/>
        <v>60426</v>
      </c>
      <c r="H56" s="18">
        <f t="shared" si="3"/>
        <v>1712154</v>
      </c>
      <c r="I56" s="25">
        <f t="shared" si="4"/>
        <v>21.774079286594123</v>
      </c>
      <c r="J56" s="19">
        <f t="shared" si="1"/>
        <v>1110.0642351455235</v>
      </c>
    </row>
    <row r="57" spans="4:10" x14ac:dyDescent="0.15">
      <c r="D57" s="4">
        <v>56</v>
      </c>
      <c r="E57" s="37">
        <f t="shared" si="2"/>
        <v>60615.568134295048</v>
      </c>
      <c r="F57" s="32">
        <f t="shared" si="5"/>
        <v>3.1277875200085258E-3</v>
      </c>
      <c r="G57" s="14">
        <f t="shared" si="0"/>
        <v>60615</v>
      </c>
      <c r="H57" s="14">
        <f t="shared" si="3"/>
        <v>1772580</v>
      </c>
      <c r="I57" s="23">
        <f t="shared" si="4"/>
        <v>21.877527562456191</v>
      </c>
      <c r="J57" s="15">
        <f t="shared" si="1"/>
        <v>1108.270904218936</v>
      </c>
    </row>
    <row r="58" spans="4:10" x14ac:dyDescent="0.15">
      <c r="D58" s="5">
        <v>57</v>
      </c>
      <c r="E58" s="38">
        <f t="shared" si="2"/>
        <v>60786.201490070853</v>
      </c>
      <c r="F58" s="33">
        <f t="shared" si="5"/>
        <v>2.8150087680076734E-3</v>
      </c>
      <c r="G58" s="16">
        <f t="shared" si="0"/>
        <v>60786</v>
      </c>
      <c r="H58" s="16">
        <f t="shared" si="3"/>
        <v>1833195</v>
      </c>
      <c r="I58" s="24">
        <f t="shared" si="4"/>
        <v>21.979222477710429</v>
      </c>
      <c r="J58" s="17">
        <f t="shared" si="1"/>
        <v>1106.2484408029511</v>
      </c>
    </row>
    <row r="59" spans="4:10" x14ac:dyDescent="0.15">
      <c r="D59" s="5">
        <v>58</v>
      </c>
      <c r="E59" s="38">
        <f t="shared" si="2"/>
        <v>60940.203811222447</v>
      </c>
      <c r="F59" s="33">
        <f t="shared" si="5"/>
        <v>2.533507891206906E-3</v>
      </c>
      <c r="G59" s="16">
        <f t="shared" si="0"/>
        <v>60940</v>
      </c>
      <c r="H59" s="16">
        <f t="shared" si="3"/>
        <v>1893981</v>
      </c>
      <c r="I59" s="24">
        <f t="shared" si="4"/>
        <v>22.079222477710431</v>
      </c>
      <c r="J59" s="17">
        <f t="shared" si="1"/>
        <v>1104.0280765818311</v>
      </c>
    </row>
    <row r="60" spans="4:10" x14ac:dyDescent="0.15">
      <c r="D60" s="5">
        <v>59</v>
      </c>
      <c r="E60" s="38">
        <f t="shared" si="2"/>
        <v>61079.15704974519</v>
      </c>
      <c r="F60" s="33">
        <f t="shared" si="5"/>
        <v>2.2801571020862155E-3</v>
      </c>
      <c r="G60" s="16">
        <f t="shared" si="0"/>
        <v>61079</v>
      </c>
      <c r="H60" s="16">
        <f t="shared" si="3"/>
        <v>1954921</v>
      </c>
      <c r="I60" s="24">
        <f t="shared" si="4"/>
        <v>22.177583133448135</v>
      </c>
      <c r="J60" s="17">
        <f t="shared" si="1"/>
        <v>1101.6377516380651</v>
      </c>
    </row>
    <row r="61" spans="4:10" x14ac:dyDescent="0.15">
      <c r="D61" s="6">
        <v>60</v>
      </c>
      <c r="E61" s="39">
        <f t="shared" si="2"/>
        <v>61204.500116107971</v>
      </c>
      <c r="F61" s="34">
        <f t="shared" si="5"/>
        <v>2.0521413918775941E-3</v>
      </c>
      <c r="G61" s="18">
        <f t="shared" si="0"/>
        <v>61204</v>
      </c>
      <c r="H61" s="18">
        <f t="shared" si="3"/>
        <v>2016000</v>
      </c>
      <c r="I61" s="25">
        <f t="shared" si="4"/>
        <v>22.274357326996522</v>
      </c>
      <c r="J61" s="19">
        <f t="shared" si="1"/>
        <v>1099.102420197383</v>
      </c>
    </row>
    <row r="62" spans="4:10" x14ac:dyDescent="0.15">
      <c r="D62" s="4">
        <v>61</v>
      </c>
      <c r="E62" s="37">
        <f t="shared" si="2"/>
        <v>61317.540375359662</v>
      </c>
      <c r="F62" s="32">
        <f t="shared" si="5"/>
        <v>1.8469272526898347E-3</v>
      </c>
      <c r="G62" s="14">
        <f t="shared" si="0"/>
        <v>61317</v>
      </c>
      <c r="H62" s="14">
        <f t="shared" si="3"/>
        <v>2077204</v>
      </c>
      <c r="I62" s="23">
        <f t="shared" si="4"/>
        <v>22.369595422234617</v>
      </c>
      <c r="J62" s="15">
        <f t="shared" si="1"/>
        <v>1096.4443338016226</v>
      </c>
    </row>
    <row r="63" spans="4:10" x14ac:dyDescent="0.15">
      <c r="D63" s="5">
        <v>62</v>
      </c>
      <c r="E63" s="38">
        <f t="shared" si="2"/>
        <v>61419.464508108111</v>
      </c>
      <c r="F63" s="33">
        <f t="shared" si="5"/>
        <v>1.6622345274208512E-3</v>
      </c>
      <c r="G63" s="16">
        <f t="shared" si="0"/>
        <v>61419</v>
      </c>
      <c r="H63" s="16">
        <f t="shared" si="3"/>
        <v>2138521</v>
      </c>
      <c r="I63" s="24">
        <f t="shared" si="4"/>
        <v>22.463345422234617</v>
      </c>
      <c r="J63" s="17">
        <f t="shared" si="1"/>
        <v>1093.6833023511099</v>
      </c>
    </row>
    <row r="64" spans="4:10" x14ac:dyDescent="0.15">
      <c r="D64" s="5">
        <v>63</v>
      </c>
      <c r="E64" s="38">
        <f t="shared" si="2"/>
        <v>61511.348707213074</v>
      </c>
      <c r="F64" s="33">
        <f t="shared" si="5"/>
        <v>1.4960110746787662E-3</v>
      </c>
      <c r="G64" s="16">
        <f t="shared" si="0"/>
        <v>61511</v>
      </c>
      <c r="H64" s="16">
        <f t="shared" si="3"/>
        <v>2199940</v>
      </c>
      <c r="I64" s="24">
        <f t="shared" si="4"/>
        <v>22.555653114542309</v>
      </c>
      <c r="J64" s="17">
        <f t="shared" si="1"/>
        <v>1090.8369337805582</v>
      </c>
    </row>
    <row r="65" spans="4:10" x14ac:dyDescent="0.15">
      <c r="D65" s="5">
        <v>64</v>
      </c>
      <c r="E65" s="38">
        <f t="shared" si="2"/>
        <v>61594.168200209053</v>
      </c>
      <c r="F65" s="33">
        <f t="shared" si="5"/>
        <v>1.3464099672108895E-3</v>
      </c>
      <c r="G65" s="16">
        <f t="shared" si="0"/>
        <v>61594</v>
      </c>
      <c r="H65" s="16">
        <f t="shared" si="3"/>
        <v>2261451</v>
      </c>
      <c r="I65" s="24">
        <f t="shared" si="4"/>
        <v>22.646562205451399</v>
      </c>
      <c r="J65" s="17">
        <f t="shared" si="1"/>
        <v>1087.9208533537567</v>
      </c>
    </row>
    <row r="66" spans="4:10" x14ac:dyDescent="0.15">
      <c r="D66" s="6">
        <v>65</v>
      </c>
      <c r="E66" s="39">
        <f t="shared" si="2"/>
        <v>61668.806101997194</v>
      </c>
      <c r="F66" s="34">
        <f t="shared" si="5"/>
        <v>1.2117689704898005E-3</v>
      </c>
      <c r="G66" s="18">
        <f t="shared" si="0"/>
        <v>61668</v>
      </c>
      <c r="H66" s="18">
        <f t="shared" si="3"/>
        <v>2323045</v>
      </c>
      <c r="I66" s="25">
        <f t="shared" si="4"/>
        <v>22.736114444257371</v>
      </c>
      <c r="J66" s="19">
        <f t="shared" si="1"/>
        <v>1084.9489037045789</v>
      </c>
    </row>
    <row r="67" spans="4:10" x14ac:dyDescent="0.15">
      <c r="D67" s="4">
        <v>66</v>
      </c>
      <c r="E67" s="37">
        <f t="shared" si="2"/>
        <v>61736.061613110585</v>
      </c>
      <c r="F67" s="32">
        <f t="shared" si="5"/>
        <v>1.0905920734408205E-3</v>
      </c>
      <c r="G67" s="14">
        <f t="shared" ref="G67:G99" si="6">H68-H67</f>
        <v>61736</v>
      </c>
      <c r="H67" s="14">
        <f t="shared" si="3"/>
        <v>2384713</v>
      </c>
      <c r="I67" s="23">
        <f t="shared" si="4"/>
        <v>22.82434973837502</v>
      </c>
      <c r="J67" s="15">
        <f t="shared" ref="J67:J99" si="7">E67/(I67*$B$6)</f>
        <v>1081.9333268331857</v>
      </c>
    </row>
    <row r="68" spans="4:10" x14ac:dyDescent="0.15">
      <c r="D68" s="5">
        <v>67</v>
      </c>
      <c r="E68" s="38">
        <f t="shared" ref="E68:E99" si="8">E67*(1+F68)</f>
        <v>61796.657586607223</v>
      </c>
      <c r="F68" s="33">
        <f t="shared" si="5"/>
        <v>9.815328660967384E-4</v>
      </c>
      <c r="G68" s="16">
        <f t="shared" si="6"/>
        <v>61796</v>
      </c>
      <c r="H68" s="16">
        <f t="shared" ref="H68:H100" si="9">H67+INT(E67)</f>
        <v>2446449</v>
      </c>
      <c r="I68" s="24">
        <f t="shared" ref="I68:I100" si="10">I67+(6/($D68+2))</f>
        <v>22.911306260114149</v>
      </c>
      <c r="J68" s="17">
        <f t="shared" si="7"/>
        <v>1078.8849293012654</v>
      </c>
    </row>
    <row r="69" spans="4:10" x14ac:dyDescent="0.15">
      <c r="D69" s="5">
        <v>68</v>
      </c>
      <c r="E69" s="38">
        <f t="shared" si="8"/>
        <v>61851.247491999791</v>
      </c>
      <c r="F69" s="33">
        <f t="shared" ref="F69:F100" si="11">F68*0.9</f>
        <v>8.8337957948706456E-4</v>
      </c>
      <c r="G69" s="16">
        <f t="shared" si="6"/>
        <v>61851</v>
      </c>
      <c r="H69" s="16">
        <f t="shared" si="9"/>
        <v>2508245</v>
      </c>
      <c r="I69" s="24">
        <f t="shared" si="10"/>
        <v>22.997020545828434</v>
      </c>
      <c r="J69" s="17">
        <f t="shared" si="7"/>
        <v>1075.8132318704972</v>
      </c>
    </row>
    <row r="70" spans="4:10" x14ac:dyDescent="0.15">
      <c r="D70" s="5">
        <v>69</v>
      </c>
      <c r="E70" s="38">
        <f t="shared" si="8"/>
        <v>61900.4218081</v>
      </c>
      <c r="F70" s="33">
        <f t="shared" si="11"/>
        <v>7.9504162153835813E-4</v>
      </c>
      <c r="G70" s="16">
        <f t="shared" si="6"/>
        <v>61900</v>
      </c>
      <c r="H70" s="16">
        <f t="shared" si="9"/>
        <v>2570096</v>
      </c>
      <c r="I70" s="24">
        <f t="shared" si="10"/>
        <v>23.081527588081954</v>
      </c>
      <c r="J70" s="17">
        <f t="shared" si="7"/>
        <v>1072.7266048034362</v>
      </c>
    </row>
    <row r="71" spans="4:10" x14ac:dyDescent="0.15">
      <c r="D71" s="6">
        <v>70</v>
      </c>
      <c r="E71" s="39">
        <f t="shared" si="8"/>
        <v>61944.713878655399</v>
      </c>
      <c r="F71" s="34">
        <f t="shared" si="11"/>
        <v>7.1553745938452231E-4</v>
      </c>
      <c r="G71" s="18">
        <f t="shared" si="6"/>
        <v>61944</v>
      </c>
      <c r="H71" s="18">
        <f t="shared" si="9"/>
        <v>2631996</v>
      </c>
      <c r="I71" s="25">
        <f t="shared" si="10"/>
        <v>23.164860921415286</v>
      </c>
      <c r="J71" s="19">
        <f t="shared" si="7"/>
        <v>1069.6323900030704</v>
      </c>
    </row>
    <row r="72" spans="4:10" x14ac:dyDescent="0.15">
      <c r="D72" s="4">
        <v>71</v>
      </c>
      <c r="E72" s="37">
        <f t="shared" si="8"/>
        <v>61984.605265527323</v>
      </c>
      <c r="F72" s="32">
        <f t="shared" si="11"/>
        <v>6.4398371344607012E-4</v>
      </c>
      <c r="G72" s="14">
        <f t="shared" si="6"/>
        <v>61984</v>
      </c>
      <c r="H72" s="14">
        <f t="shared" si="9"/>
        <v>2693940</v>
      </c>
      <c r="I72" s="23">
        <f t="shared" si="10"/>
        <v>23.247052702237205</v>
      </c>
      <c r="J72" s="15">
        <f t="shared" si="7"/>
        <v>1066.5370111121599</v>
      </c>
    </row>
    <row r="73" spans="4:10" x14ac:dyDescent="0.15">
      <c r="D73" s="5">
        <v>72</v>
      </c>
      <c r="E73" s="38">
        <f t="shared" si="8"/>
        <v>62020.530634175171</v>
      </c>
      <c r="F73" s="33">
        <f t="shared" si="11"/>
        <v>5.7958534210146313E-4</v>
      </c>
      <c r="G73" s="16">
        <f t="shared" si="6"/>
        <v>62020</v>
      </c>
      <c r="H73" s="16">
        <f t="shared" si="9"/>
        <v>2755924</v>
      </c>
      <c r="I73" s="24">
        <f t="shared" si="10"/>
        <v>23.328133783318286</v>
      </c>
      <c r="J73" s="17">
        <f t="shared" si="7"/>
        <v>1063.4460726305579</v>
      </c>
    </row>
    <row r="74" spans="4:10" x14ac:dyDescent="0.15">
      <c r="D74" s="5">
        <v>73</v>
      </c>
      <c r="E74" s="38">
        <f t="shared" si="8"/>
        <v>62052.882205593603</v>
      </c>
      <c r="F74" s="33">
        <f t="shared" si="11"/>
        <v>5.2162680789131686E-4</v>
      </c>
      <c r="G74" s="16">
        <f t="shared" si="6"/>
        <v>62052</v>
      </c>
      <c r="H74" s="16">
        <f t="shared" si="9"/>
        <v>2817944</v>
      </c>
      <c r="I74" s="24">
        <f t="shared" si="10"/>
        <v>23.408133783318284</v>
      </c>
      <c r="J74" s="17">
        <f t="shared" si="7"/>
        <v>1060.3644490414756</v>
      </c>
    </row>
    <row r="75" spans="4:10" x14ac:dyDescent="0.15">
      <c r="D75" s="5">
        <v>74</v>
      </c>
      <c r="E75" s="38">
        <f t="shared" si="8"/>
        <v>62082.013807772426</v>
      </c>
      <c r="F75" s="33">
        <f t="shared" si="11"/>
        <v>4.6946412710218517E-4</v>
      </c>
      <c r="G75" s="16">
        <f t="shared" si="6"/>
        <v>62082</v>
      </c>
      <c r="H75" s="16">
        <f t="shared" si="9"/>
        <v>2879996</v>
      </c>
      <c r="I75" s="24">
        <f t="shared" si="10"/>
        <v>23.487081151739336</v>
      </c>
      <c r="J75" s="17">
        <f t="shared" si="7"/>
        <v>1057.2963648686493</v>
      </c>
    </row>
    <row r="76" spans="4:10" x14ac:dyDescent="0.15">
      <c r="D76" s="6">
        <v>75</v>
      </c>
      <c r="E76" s="39">
        <f t="shared" si="8"/>
        <v>62108.244558351333</v>
      </c>
      <c r="F76" s="34">
        <f t="shared" si="11"/>
        <v>4.2251771439196666E-4</v>
      </c>
      <c r="G76" s="18">
        <f t="shared" si="6"/>
        <v>62108</v>
      </c>
      <c r="H76" s="18">
        <f t="shared" si="9"/>
        <v>2942078</v>
      </c>
      <c r="I76" s="25">
        <f t="shared" si="10"/>
        <v>23.565003229661414</v>
      </c>
      <c r="J76" s="19">
        <f t="shared" si="7"/>
        <v>1054.2454665174889</v>
      </c>
    </row>
    <row r="77" spans="4:10" x14ac:dyDescent="0.15">
      <c r="D77" s="4">
        <v>76</v>
      </c>
      <c r="E77" s="37">
        <f t="shared" si="8"/>
        <v>62131.862208533457</v>
      </c>
      <c r="F77" s="32">
        <f t="shared" si="11"/>
        <v>3.8026594295277003E-4</v>
      </c>
      <c r="G77" s="14">
        <f t="shared" si="6"/>
        <v>62131</v>
      </c>
      <c r="H77" s="14">
        <f t="shared" si="9"/>
        <v>3004186</v>
      </c>
      <c r="I77" s="23">
        <f t="shared" si="10"/>
        <v>23.641926306584491</v>
      </c>
      <c r="J77" s="15">
        <f t="shared" si="7"/>
        <v>1051.2148866859325</v>
      </c>
    </row>
    <row r="78" spans="4:10" x14ac:dyDescent="0.15">
      <c r="D78" s="5">
        <v>77</v>
      </c>
      <c r="E78" s="38">
        <f t="shared" si="8"/>
        <v>62153.126176586578</v>
      </c>
      <c r="F78" s="33">
        <f t="shared" si="11"/>
        <v>3.4223934865749305E-4</v>
      </c>
      <c r="G78" s="16">
        <f t="shared" si="6"/>
        <v>62153</v>
      </c>
      <c r="H78" s="16">
        <f t="shared" si="9"/>
        <v>3066317</v>
      </c>
      <c r="I78" s="24">
        <f t="shared" si="10"/>
        <v>23.717875673673099</v>
      </c>
      <c r="J78" s="17">
        <f t="shared" si="7"/>
        <v>1048.2073020658711</v>
      </c>
    </row>
    <row r="79" spans="4:10" x14ac:dyDescent="0.15">
      <c r="D79" s="5">
        <v>78</v>
      </c>
      <c r="E79" s="38">
        <f t="shared" si="8"/>
        <v>62172.270297464311</v>
      </c>
      <c r="F79" s="33">
        <f t="shared" si="11"/>
        <v>3.0801541379174373E-4</v>
      </c>
      <c r="G79" s="16">
        <f t="shared" si="6"/>
        <v>62172</v>
      </c>
      <c r="H79" s="16">
        <f t="shared" si="9"/>
        <v>3128470</v>
      </c>
      <c r="I79" s="24">
        <f t="shared" si="10"/>
        <v>23.792875673673098</v>
      </c>
      <c r="J79" s="17">
        <f t="shared" si="7"/>
        <v>1045.2249849942796</v>
      </c>
    </row>
    <row r="80" spans="4:10" x14ac:dyDescent="0.15">
      <c r="D80" s="5">
        <v>79</v>
      </c>
      <c r="E80" s="38">
        <f t="shared" si="8"/>
        <v>62189.505313270151</v>
      </c>
      <c r="F80" s="33">
        <f t="shared" si="11"/>
        <v>2.7721387241256938E-4</v>
      </c>
      <c r="G80" s="16">
        <f t="shared" si="6"/>
        <v>62189</v>
      </c>
      <c r="H80" s="16">
        <f t="shared" si="9"/>
        <v>3190642</v>
      </c>
      <c r="I80" s="24">
        <f t="shared" si="10"/>
        <v>23.866949747747171</v>
      </c>
      <c r="J80" s="17">
        <f t="shared" si="7"/>
        <v>1042.2698496550074</v>
      </c>
    </row>
    <row r="81" spans="4:10" x14ac:dyDescent="0.15">
      <c r="D81" s="6">
        <v>80</v>
      </c>
      <c r="E81" s="39">
        <f t="shared" si="8"/>
        <v>62205.021127502332</v>
      </c>
      <c r="F81" s="34">
        <f t="shared" si="11"/>
        <v>2.4949248517131244E-4</v>
      </c>
      <c r="G81" s="18">
        <f t="shared" si="6"/>
        <v>62205</v>
      </c>
      <c r="H81" s="18">
        <f t="shared" si="9"/>
        <v>3252831</v>
      </c>
      <c r="I81" s="25">
        <f t="shared" si="10"/>
        <v>23.940120479454489</v>
      </c>
      <c r="J81" s="19">
        <f t="shared" si="7"/>
        <v>1039.3434933777703</v>
      </c>
    </row>
    <row r="82" spans="4:10" x14ac:dyDescent="0.15">
      <c r="D82" s="4">
        <v>81</v>
      </c>
      <c r="E82" s="37">
        <f t="shared" si="8"/>
        <v>62218.988844282438</v>
      </c>
      <c r="F82" s="32">
        <f t="shared" si="11"/>
        <v>2.245432366541812E-4</v>
      </c>
      <c r="G82" s="14">
        <f t="shared" si="6"/>
        <v>62218</v>
      </c>
      <c r="H82" s="14">
        <f t="shared" si="9"/>
        <v>3315036</v>
      </c>
      <c r="I82" s="23">
        <f t="shared" si="10"/>
        <v>24.012409636080996</v>
      </c>
      <c r="J82" s="15">
        <f t="shared" si="7"/>
        <v>1036.4472335303212</v>
      </c>
    </row>
    <row r="83" spans="4:10" x14ac:dyDescent="0.15">
      <c r="D83" s="5">
        <v>82</v>
      </c>
      <c r="E83" s="38">
        <f t="shared" si="8"/>
        <v>62231.562612105241</v>
      </c>
      <c r="F83" s="33">
        <f t="shared" si="11"/>
        <v>2.0208891298876308E-4</v>
      </c>
      <c r="G83" s="16">
        <f t="shared" si="6"/>
        <v>62231</v>
      </c>
      <c r="H83" s="16">
        <f t="shared" si="9"/>
        <v>3377254</v>
      </c>
      <c r="I83" s="24">
        <f t="shared" si="10"/>
        <v>24.083838207509569</v>
      </c>
      <c r="J83" s="17">
        <f t="shared" si="7"/>
        <v>1033.5821404530254</v>
      </c>
    </row>
    <row r="84" spans="4:10" x14ac:dyDescent="0.15">
      <c r="D84" s="5">
        <v>83</v>
      </c>
      <c r="E84" s="38">
        <f t="shared" si="8"/>
        <v>62242.881290062927</v>
      </c>
      <c r="F84" s="33">
        <f t="shared" si="11"/>
        <v>1.8188002168988677E-4</v>
      </c>
      <c r="G84" s="16">
        <f t="shared" si="6"/>
        <v>62242</v>
      </c>
      <c r="H84" s="16">
        <f t="shared" si="9"/>
        <v>3439485</v>
      </c>
      <c r="I84" s="24">
        <f t="shared" si="10"/>
        <v>24.154426442803686</v>
      </c>
      <c r="J84" s="17">
        <f t="shared" si="7"/>
        <v>1030.7490668420639</v>
      </c>
    </row>
    <row r="85" spans="4:10" x14ac:dyDescent="0.15">
      <c r="D85" s="5">
        <v>84</v>
      </c>
      <c r="E85" s="38">
        <f t="shared" si="8"/>
        <v>62253.069953002101</v>
      </c>
      <c r="F85" s="33">
        <f t="shared" si="11"/>
        <v>1.6369201952089809E-4</v>
      </c>
      <c r="G85" s="16">
        <f t="shared" si="6"/>
        <v>62253</v>
      </c>
      <c r="H85" s="16">
        <f t="shared" si="9"/>
        <v>3501727</v>
      </c>
      <c r="I85" s="24">
        <f t="shared" si="10"/>
        <v>24.22419388466415</v>
      </c>
      <c r="J85" s="17">
        <f t="shared" si="7"/>
        <v>1027.9486739480444</v>
      </c>
    </row>
    <row r="86" spans="4:10" x14ac:dyDescent="0.15">
      <c r="D86" s="6">
        <v>85</v>
      </c>
      <c r="E86" s="39">
        <f t="shared" si="8"/>
        <v>62262.241250669882</v>
      </c>
      <c r="F86" s="34">
        <f t="shared" si="11"/>
        <v>1.4732281756880828E-4</v>
      </c>
      <c r="G86" s="18">
        <f t="shared" si="6"/>
        <v>62262</v>
      </c>
      <c r="H86" s="18">
        <f t="shared" si="9"/>
        <v>3563980</v>
      </c>
      <c r="I86" s="25">
        <f t="shared" si="10"/>
        <v>24.29315940190553</v>
      </c>
      <c r="J86" s="19">
        <f t="shared" si="7"/>
        <v>1025.1814549207807</v>
      </c>
    </row>
    <row r="87" spans="4:10" x14ac:dyDescent="0.15">
      <c r="D87" s="4">
        <v>86</v>
      </c>
      <c r="E87" s="37">
        <f t="shared" si="8"/>
        <v>62270.496634598152</v>
      </c>
      <c r="F87" s="32">
        <f t="shared" si="11"/>
        <v>1.3259053581192746E-4</v>
      </c>
      <c r="G87" s="14">
        <f t="shared" si="6"/>
        <v>62270</v>
      </c>
      <c r="H87" s="14">
        <f t="shared" si="9"/>
        <v>3626242</v>
      </c>
      <c r="I87" s="23">
        <f t="shared" si="10"/>
        <v>24.361341220087347</v>
      </c>
      <c r="J87" s="15">
        <f t="shared" si="7"/>
        <v>1022.4477555981605</v>
      </c>
    </row>
    <row r="88" spans="4:10" x14ac:dyDescent="0.15">
      <c r="D88" s="5">
        <v>87</v>
      </c>
      <c r="E88" s="38">
        <f t="shared" si="8"/>
        <v>62277.927465260807</v>
      </c>
      <c r="F88" s="33">
        <f t="shared" si="11"/>
        <v>1.1933148223073471E-4</v>
      </c>
      <c r="G88" s="16">
        <f t="shared" si="6"/>
        <v>62277</v>
      </c>
      <c r="H88" s="16">
        <f t="shared" si="9"/>
        <v>3688512</v>
      </c>
      <c r="I88" s="24">
        <f t="shared" si="10"/>
        <v>24.428756950424425</v>
      </c>
      <c r="J88" s="17">
        <f t="shared" si="7"/>
        <v>1019.7477930071884</v>
      </c>
    </row>
    <row r="89" spans="4:10" x14ac:dyDescent="0.15">
      <c r="D89" s="5">
        <v>88</v>
      </c>
      <c r="E89" s="38">
        <f t="shared" si="8"/>
        <v>62284.616010916026</v>
      </c>
      <c r="F89" s="33">
        <f t="shared" si="11"/>
        <v>1.0739833400766124E-4</v>
      </c>
      <c r="G89" s="16">
        <f t="shared" si="6"/>
        <v>62284</v>
      </c>
      <c r="H89" s="16">
        <f t="shared" si="9"/>
        <v>3750789</v>
      </c>
      <c r="I89" s="24">
        <f t="shared" si="10"/>
        <v>24.495423617091092</v>
      </c>
      <c r="J89" s="17">
        <f t="shared" si="7"/>
        <v>1017.0816718182157</v>
      </c>
    </row>
    <row r="90" spans="4:10" x14ac:dyDescent="0.15">
      <c r="D90" s="5">
        <v>89</v>
      </c>
      <c r="E90" s="38">
        <f t="shared" si="8"/>
        <v>62290.63634851051</v>
      </c>
      <c r="F90" s="33">
        <f t="shared" si="11"/>
        <v>9.6658500606895125E-5</v>
      </c>
      <c r="G90" s="16">
        <f t="shared" si="6"/>
        <v>62290</v>
      </c>
      <c r="H90" s="16">
        <f t="shared" si="9"/>
        <v>3813073</v>
      </c>
      <c r="I90" s="24">
        <f t="shared" si="10"/>
        <v>24.561357683025157</v>
      </c>
      <c r="J90" s="17">
        <f t="shared" si="7"/>
        <v>1014.4493989688657</v>
      </c>
    </row>
    <row r="91" spans="4:10" x14ac:dyDescent="0.15">
      <c r="D91" s="6">
        <v>90</v>
      </c>
      <c r="E91" s="39">
        <f t="shared" si="8"/>
        <v>62296.05517607068</v>
      </c>
      <c r="F91" s="34">
        <f t="shared" si="11"/>
        <v>8.699265054620562E-5</v>
      </c>
      <c r="G91" s="18">
        <f t="shared" si="6"/>
        <v>62296</v>
      </c>
      <c r="H91" s="18">
        <f t="shared" si="9"/>
        <v>3875363</v>
      </c>
      <c r="I91" s="25">
        <f t="shared" si="10"/>
        <v>24.626575074329505</v>
      </c>
      <c r="J91" s="19">
        <f t="shared" si="7"/>
        <v>1011.8508966520068</v>
      </c>
    </row>
    <row r="92" spans="4:10" x14ac:dyDescent="0.15">
      <c r="D92" s="4">
        <v>91</v>
      </c>
      <c r="E92" s="37">
        <f t="shared" si="8"/>
        <v>62300.932545133182</v>
      </c>
      <c r="F92" s="32">
        <f t="shared" si="11"/>
        <v>7.8293385491585055E-5</v>
      </c>
      <c r="G92" s="14">
        <f t="shared" si="6"/>
        <v>62300</v>
      </c>
      <c r="H92" s="14">
        <f t="shared" si="9"/>
        <v>3937659</v>
      </c>
      <c r="I92" s="23">
        <f t="shared" si="10"/>
        <v>24.691091203361765</v>
      </c>
      <c r="J92" s="15">
        <f t="shared" si="7"/>
        <v>1009.2860138421217</v>
      </c>
    </row>
    <row r="93" spans="4:10" x14ac:dyDescent="0.15">
      <c r="D93" s="5">
        <v>92</v>
      </c>
      <c r="E93" s="38">
        <f t="shared" si="8"/>
        <v>62305.322520968599</v>
      </c>
      <c r="F93" s="33">
        <f t="shared" si="11"/>
        <v>7.0464046942426557E-5</v>
      </c>
      <c r="G93" s="16">
        <f t="shared" si="6"/>
        <v>62305</v>
      </c>
      <c r="H93" s="16">
        <f t="shared" si="9"/>
        <v>3999959</v>
      </c>
      <c r="I93" s="24">
        <f t="shared" si="10"/>
        <v>24.754920990595807</v>
      </c>
      <c r="J93" s="17">
        <f t="shared" si="7"/>
        <v>1006.7545365164023</v>
      </c>
    </row>
    <row r="94" spans="4:10" x14ac:dyDescent="0.15">
      <c r="D94" s="5">
        <v>93</v>
      </c>
      <c r="E94" s="38">
        <f t="shared" si="8"/>
        <v>62309.273777622395</v>
      </c>
      <c r="F94" s="33">
        <f t="shared" si="11"/>
        <v>6.3417642248183909E-5</v>
      </c>
      <c r="G94" s="16">
        <f t="shared" si="6"/>
        <v>62309</v>
      </c>
      <c r="H94" s="16">
        <f t="shared" si="9"/>
        <v>4062264</v>
      </c>
      <c r="I94" s="24">
        <f t="shared" si="10"/>
        <v>24.81807888533265</v>
      </c>
      <c r="J94" s="17">
        <f t="shared" si="7"/>
        <v>1004.2561967106461</v>
      </c>
    </row>
    <row r="95" spans="4:10" x14ac:dyDescent="0.15">
      <c r="D95" s="5">
        <v>94</v>
      </c>
      <c r="E95" s="38">
        <f t="shared" si="8"/>
        <v>62312.830134132251</v>
      </c>
      <c r="F95" s="33">
        <f t="shared" si="11"/>
        <v>5.7075878023365519E-5</v>
      </c>
      <c r="G95" s="16">
        <f t="shared" si="6"/>
        <v>62312</v>
      </c>
      <c r="H95" s="16">
        <f t="shared" si="9"/>
        <v>4124573</v>
      </c>
      <c r="I95" s="24">
        <f t="shared" si="10"/>
        <v>24.88057888533265</v>
      </c>
      <c r="J95" s="17">
        <f t="shared" si="7"/>
        <v>1001.7906805354322</v>
      </c>
    </row>
    <row r="96" spans="4:10" x14ac:dyDescent="0.15">
      <c r="D96" s="6">
        <v>95</v>
      </c>
      <c r="E96" s="39">
        <f t="shared" si="8"/>
        <v>62316.031037675071</v>
      </c>
      <c r="F96" s="34">
        <f t="shared" si="11"/>
        <v>5.1368290221028965E-5</v>
      </c>
      <c r="G96" s="18">
        <f t="shared" si="6"/>
        <v>62316</v>
      </c>
      <c r="H96" s="18">
        <f t="shared" si="9"/>
        <v>4186885</v>
      </c>
      <c r="I96" s="25">
        <f t="shared" si="10"/>
        <v>24.942434555435742</v>
      </c>
      <c r="J96" s="19">
        <f t="shared" si="7"/>
        <v>999.35763526490962</v>
      </c>
    </row>
    <row r="97" spans="4:10" x14ac:dyDescent="0.15">
      <c r="D97" s="5">
        <v>96</v>
      </c>
      <c r="E97" s="38">
        <f t="shared" si="8"/>
        <v>62318.911998846059</v>
      </c>
      <c r="F97" s="33">
        <f t="shared" si="11"/>
        <v>4.6231461198926067E-5</v>
      </c>
      <c r="G97" s="16">
        <f t="shared" si="6"/>
        <v>62318</v>
      </c>
      <c r="H97" s="16">
        <f t="shared" si="9"/>
        <v>4249201</v>
      </c>
      <c r="I97" s="24">
        <f t="shared" si="10"/>
        <v>25.003659045231661</v>
      </c>
      <c r="J97" s="17">
        <f t="shared" si="7"/>
        <v>996.95667559873607</v>
      </c>
    </row>
    <row r="98" spans="4:10" x14ac:dyDescent="0.15">
      <c r="D98" s="5">
        <v>97</v>
      </c>
      <c r="E98" s="38">
        <f t="shared" si="8"/>
        <v>62321.504983771883</v>
      </c>
      <c r="F98" s="33">
        <f t="shared" si="11"/>
        <v>4.160831507903346E-5</v>
      </c>
      <c r="G98" s="16">
        <f t="shared" si="6"/>
        <v>62321</v>
      </c>
      <c r="H98" s="16">
        <f t="shared" si="9"/>
        <v>4311519</v>
      </c>
      <c r="I98" s="24">
        <f t="shared" si="10"/>
        <v>25.064265105837723</v>
      </c>
      <c r="J98" s="17">
        <f t="shared" si="7"/>
        <v>994.58738918711117</v>
      </c>
    </row>
    <row r="99" spans="4:10" x14ac:dyDescent="0.15">
      <c r="D99" s="5">
        <v>98</v>
      </c>
      <c r="E99" s="38">
        <f t="shared" si="8"/>
        <v>62323.83876730589</v>
      </c>
      <c r="F99" s="33">
        <f t="shared" si="11"/>
        <v>3.7447483571130115E-5</v>
      </c>
      <c r="G99" s="16">
        <f t="shared" si="6"/>
        <v>62323</v>
      </c>
      <c r="H99" s="16">
        <f t="shared" si="9"/>
        <v>4373840</v>
      </c>
      <c r="I99" s="24">
        <f t="shared" si="10"/>
        <v>25.124265105837722</v>
      </c>
      <c r="J99" s="17">
        <f t="shared" si="7"/>
        <v>992.2493414993412</v>
      </c>
    </row>
    <row r="100" spans="4:10" x14ac:dyDescent="0.15">
      <c r="D100" s="6">
        <v>99</v>
      </c>
      <c r="E100" s="39"/>
      <c r="F100" s="34">
        <f t="shared" si="11"/>
        <v>3.3702735214017105E-5</v>
      </c>
      <c r="G100" s="18"/>
      <c r="H100" s="18">
        <f t="shared" si="9"/>
        <v>4436163</v>
      </c>
      <c r="I100" s="25">
        <f t="shared" si="10"/>
        <v>25.18367104643178</v>
      </c>
      <c r="J100" s="19"/>
    </row>
  </sheetData>
  <phoneticPr fontId="3"/>
  <hyperlinks>
    <hyperlink ref="M2" r:id="rId1" xr:uid="{B8B8E0DB-C0A5-407C-BD48-8618F506E30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経験値計算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2020-09-16T16:14:34Z</dcterms:created>
  <dcterms:modified xsi:type="dcterms:W3CDTF">2020-10-25T12:38:58Z</dcterms:modified>
</cp:coreProperties>
</file>